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40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<sst xmlns="http://schemas.openxmlformats.org/spreadsheetml/2006/main" count="1551" uniqueCount="716">
  <si>
    <t>KRYCÍ LIST ROZPOČTU</t>
  </si>
  <si>
    <t>Názov stavby</t>
  </si>
  <si>
    <t xml:space="preserve">Komunitné centrum Čičarovce </t>
  </si>
  <si>
    <t>JKSO</t>
  </si>
  <si>
    <t xml:space="preserve"> </t>
  </si>
  <si>
    <t>Kód stavby</t>
  </si>
  <si>
    <t>09434-1</t>
  </si>
  <si>
    <t>Názov objektu</t>
  </si>
  <si>
    <t>EČO</t>
  </si>
  <si>
    <t>Kód objektu</t>
  </si>
  <si>
    <t>Názov časti</t>
  </si>
  <si>
    <t>Miesto</t>
  </si>
  <si>
    <t>Čičarovce</t>
  </si>
  <si>
    <t>Kód časti</t>
  </si>
  <si>
    <t>Názov podčasti</t>
  </si>
  <si>
    <t>Kód podčasti</t>
  </si>
  <si>
    <t>IČO</t>
  </si>
  <si>
    <t>DIČ</t>
  </si>
  <si>
    <t>Objednávateľ</t>
  </si>
  <si>
    <t>Obec Čičarovce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</si>
  <si>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</si>
  <si>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</si>
  <si>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</si>
  <si>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</si>
  <si>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</si>
  <si>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</si>
  <si>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</si>
  <si>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</si>
  <si>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</si>
  <si>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</si>
  <si>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</si>
  <si>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</si>
  <si>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</si>
  <si>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</si>
  <si>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</si>
  <si>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</si>
  <si>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</si>
  <si>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</si>
  <si>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</si>
  <si>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</si>
  <si>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</si>
  <si>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</si>
  <si>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</si>
  <si>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</si>
  <si>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</si>
  <si>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</si>
  <si>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</si>
  <si>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</si>
  <si>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</si>
  <si>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</si>
  <si>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</si>
  <si>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</si>
  <si>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</si>
  <si>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</si>
  <si>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</si>
  <si>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</si>
  <si>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</si>
  <si>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</si>
  <si>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</si>
  <si>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</si>
  <si>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</si>
  <si>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</si>
  <si>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</si>
  <si>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</si>
  <si>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</si>
  <si>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</si>
  <si>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</si>
  <si>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</si>
  <si>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</si>
  <si>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</si>
  <si>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</si>
  <si>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</si>
  <si>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</si>
  <si>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</si>
  <si>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</si>
  <si>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</si>
  <si>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</si>
  <si>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</si>
  <si>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</si>
  <si>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</si>
  <si>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</si>
  <si>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</si>
  <si>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16. 11. 2017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</si>
  <si>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</si>
  <si>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</si>
  <si>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</si>
  <si>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</si>
  <si>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</si>
  <si>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</si>
  <si>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</si>
  <si>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</si>
  <si>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</si>
  <si>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</si>
  <si>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</si>
  <si>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</si>
  <si>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</si>
  <si>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</si>
  <si>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</si>
  <si>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</si>
  <si>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</si>
  <si>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</si>
  <si>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</si>
  <si>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</si>
  <si>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</si>
  <si>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</si>
  <si>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</si>
  <si>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Zemné práce</t>
  </si>
  <si>
    <t>K</t>
  </si>
  <si>
    <t>001</t>
  </si>
  <si>
    <t>121101111</t>
  </si>
  <si>
    <t>Odstránenie ornice s vodor. premiestn. na hromady, so zložením na vzdialenosť do 100 m a do 100m3</t>
  </si>
  <si>
    <t>m3</t>
  </si>
  <si>
    <t>2</t>
  </si>
  <si>
    <t>130201001</t>
  </si>
  <si>
    <t>Výkop jamy a ryhy v obmedzenom priestore horn. tr.3 ručne</t>
  </si>
  <si>
    <t>3</t>
  </si>
  <si>
    <t>132201101</t>
  </si>
  <si>
    <t>Výkop ryhy do šírky 600 mm v horn.3 do 100 m3</t>
  </si>
  <si>
    <t>4</t>
  </si>
  <si>
    <t>132201109</t>
  </si>
  <si>
    <t>Hĺbenie rýh šírky do 600 mm zapažených i nezapažených s urovnaním dna. Príplatok k cene za lepivosť horniny 3</t>
  </si>
  <si>
    <t>5</t>
  </si>
  <si>
    <t>162601102</t>
  </si>
  <si>
    <t>Vodorovné premiestnenie výkopku tr.1-4 do 5000 m</t>
  </si>
  <si>
    <t>6</t>
  </si>
  <si>
    <t>167101101</t>
  </si>
  <si>
    <t>Nakladanie neuľahnutého výkopku z hornín tr.1-4 do 100 m3</t>
  </si>
  <si>
    <t>7</t>
  </si>
  <si>
    <t>171201201</t>
  </si>
  <si>
    <t>Uloženie sypaniny na skládky do 100 m3</t>
  </si>
  <si>
    <t>8</t>
  </si>
  <si>
    <t>171209002</t>
  </si>
  <si>
    <t>Poplatok za skladovanie - zemina a kamenivo (17 05) ostatné</t>
  </si>
  <si>
    <t>t</t>
  </si>
  <si>
    <t>Zakladanie</t>
  </si>
  <si>
    <t>9</t>
  </si>
  <si>
    <t>002</t>
  </si>
  <si>
    <t>216904111</t>
  </si>
  <si>
    <t xml:space="preserve">Očistenie plôch tlakovou vodou </t>
  </si>
  <si>
    <t>m2</t>
  </si>
  <si>
    <t>10</t>
  </si>
  <si>
    <t>271521111</t>
  </si>
  <si>
    <t>Vankúše zhutnené pod základy z kameniva hrubého drveného, frakcie 16 - 125 mm</t>
  </si>
  <si>
    <t>11</t>
  </si>
  <si>
    <t>011</t>
  </si>
  <si>
    <t>274313611</t>
  </si>
  <si>
    <t>Betón základových pásov, prostý tr.C 16/20</t>
  </si>
  <si>
    <t>12</t>
  </si>
  <si>
    <t>275313611</t>
  </si>
  <si>
    <t>Betón základových pätiek, prostý tr.C 16/20</t>
  </si>
  <si>
    <t>Zvislé a kompletné konštrukcie</t>
  </si>
  <si>
    <t>13</t>
  </si>
  <si>
    <t>317321311</t>
  </si>
  <si>
    <t>Betón prekladov železový (bez výstuže) tr.C 16/20</t>
  </si>
  <si>
    <t>14</t>
  </si>
  <si>
    <t>317351107</t>
  </si>
  <si>
    <t>Debnenie prekladu zhotovenie</t>
  </si>
  <si>
    <t>15</t>
  </si>
  <si>
    <t>317351108</t>
  </si>
  <si>
    <t>Debnenie prekladu odstránenie</t>
  </si>
  <si>
    <t>16</t>
  </si>
  <si>
    <t>317351109</t>
  </si>
  <si>
    <t>Príplatok za podpornú konštrukciu (zhotovenie i odstránenie) výšky nad 4 do 6 m</t>
  </si>
  <si>
    <t>17</t>
  </si>
  <si>
    <t>317361821</t>
  </si>
  <si>
    <t>Výstuž prekladov z ocele 10505</t>
  </si>
  <si>
    <t>18</t>
  </si>
  <si>
    <t>331321310</t>
  </si>
  <si>
    <t xml:space="preserve">Betón stĺpov a pilierov hranatých, ťahadiel, rámových stojok, vzpier, železový (bez výstuže) tr.C 16/20 </t>
  </si>
  <si>
    <t>19</t>
  </si>
  <si>
    <t>331351101</t>
  </si>
  <si>
    <t>Debnenie hranatých stĺpov prierezu pravouhlého štvuruholníka zhotovenie-dielce</t>
  </si>
  <si>
    <t>20</t>
  </si>
  <si>
    <t>331351102</t>
  </si>
  <si>
    <t>Debnenie hranatých stĺpov prierezu pravouhlého štvuruholníka odstránenie-dielce</t>
  </si>
  <si>
    <t>21</t>
  </si>
  <si>
    <t>331351108</t>
  </si>
  <si>
    <t>Debnenie hranatých stĺpov. Príplatok za vzopretie celej výmery pri výške konštrukcie nad 4 do 6 m-z dielcov</t>
  </si>
  <si>
    <t>22</t>
  </si>
  <si>
    <t>331361821</t>
  </si>
  <si>
    <t>Výstuž stĺpov, pilierov, stojok hranatých z bet. ocele 10505</t>
  </si>
  <si>
    <t>Vodorovné konštrukcie</t>
  </si>
  <si>
    <t>23</t>
  </si>
  <si>
    <t>417321313</t>
  </si>
  <si>
    <t>Betón stužujúcich pásov a vencov železový tr. C 16/20</t>
  </si>
  <si>
    <t>24</t>
  </si>
  <si>
    <t>417351115</t>
  </si>
  <si>
    <t>Debnenie bočníc stužujúcich pásov a vencov vrátane vzpier zhotovenie</t>
  </si>
  <si>
    <t>25</t>
  </si>
  <si>
    <t>417351116</t>
  </si>
  <si>
    <t>Debnenie bočníc stužujúcich pásov a vencov vrátane vzpier odstránenie</t>
  </si>
  <si>
    <t>26</t>
  </si>
  <si>
    <t>417361821</t>
  </si>
  <si>
    <t>Výstuž stužujúcich pásov a vencov z betonárskej ocele 10505</t>
  </si>
  <si>
    <t>27</t>
  </si>
  <si>
    <t>430321313</t>
  </si>
  <si>
    <t>Rampove a schodiskove  konštrukcie, betón železový tr. C 16/20</t>
  </si>
  <si>
    <t>28</t>
  </si>
  <si>
    <t>430361821</t>
  </si>
  <si>
    <t>Výstuž schodiskových konštrukcií z betonárskej ocele 10505</t>
  </si>
  <si>
    <t>29</t>
  </si>
  <si>
    <t>431351121</t>
  </si>
  <si>
    <t>Debnenie do 4 m výšky - podest a podstupňových dosiek pôdorysne priamočiarych zhotovenie</t>
  </si>
  <si>
    <t>30</t>
  </si>
  <si>
    <t>431351122</t>
  </si>
  <si>
    <t>Debnenie do 4 m výšky - podest a podstupňových dosiek pôdorysne priamočiarych odstránenie</t>
  </si>
  <si>
    <t>31</t>
  </si>
  <si>
    <t>321</t>
  </si>
  <si>
    <t>457971121</t>
  </si>
  <si>
    <t>Zriadenie vrstvy z geotextílie s presahom, so skl. nad 1:5 do 1:1,5 , šírky geotextílie do 3 m</t>
  </si>
  <si>
    <t>32</t>
  </si>
  <si>
    <t>M</t>
  </si>
  <si>
    <t>MAT</t>
  </si>
  <si>
    <t>6936651300</t>
  </si>
  <si>
    <t>Komunikácie</t>
  </si>
  <si>
    <t>33</t>
  </si>
  <si>
    <t>221</t>
  </si>
  <si>
    <t>564752111</t>
  </si>
  <si>
    <t>Okapovy chodnik dunajský štrk  po zhut.hr. 150 mm</t>
  </si>
  <si>
    <t>Úpravy povrchov, podlahy, osadenie</t>
  </si>
  <si>
    <t>34</t>
  </si>
  <si>
    <t>622462543</t>
  </si>
  <si>
    <t>35</t>
  </si>
  <si>
    <t>622465121</t>
  </si>
  <si>
    <t>Vonkajšia omietka stien zo zmesi Terranova, Terra-Marmolit pieskové zrná,strednozrnná</t>
  </si>
  <si>
    <t>36</t>
  </si>
  <si>
    <t>622491301</t>
  </si>
  <si>
    <t>37</t>
  </si>
  <si>
    <t>622491308</t>
  </si>
  <si>
    <t>38</t>
  </si>
  <si>
    <t>625250064</t>
  </si>
  <si>
    <t>39</t>
  </si>
  <si>
    <t>625250068</t>
  </si>
  <si>
    <t>Kontaktný zatepľovací systém ostenia MIneral ,  bez povrchovej úpravy, hr. izolantu 30 mm</t>
  </si>
  <si>
    <t>40</t>
  </si>
  <si>
    <t>625250153</t>
  </si>
  <si>
    <t>41</t>
  </si>
  <si>
    <t>625250156</t>
  </si>
  <si>
    <t>42</t>
  </si>
  <si>
    <t>631571001</t>
  </si>
  <si>
    <t>Okapovy chodnik - dunajsky štrk vymývany hr. 200 mm</t>
  </si>
  <si>
    <t>43</t>
  </si>
  <si>
    <t>632450076</t>
  </si>
  <si>
    <t>Ostatné konštrukcie a práce-búranie</t>
  </si>
  <si>
    <t>44</t>
  </si>
  <si>
    <t>917762111</t>
  </si>
  <si>
    <t>Osadenie chodník. obrubníka betónového s oporou z betónu prostého tr. C 10/12, 5 do lôžka</t>
  </si>
  <si>
    <t>m</t>
  </si>
  <si>
    <t>45</t>
  </si>
  <si>
    <t>5922924500</t>
  </si>
  <si>
    <t>Premac doplnky obrubník parkový 100x20x5 cm farba sivá</t>
  </si>
  <si>
    <t>ks</t>
  </si>
  <si>
    <t>46</t>
  </si>
  <si>
    <t>918101111</t>
  </si>
  <si>
    <t>Lôžko pod obrub., krajníky alebo obruby z dlažob. kociek z betónu prostého tr. C 10/12,5</t>
  </si>
  <si>
    <t>47</t>
  </si>
  <si>
    <t>003</t>
  </si>
  <si>
    <t>941941041</t>
  </si>
  <si>
    <t>Montáž lešenia ľahkého pracovného radového s podlahami šírky nad 1, 00 do 1,20 m a výšky do 10 m</t>
  </si>
  <si>
    <t>48</t>
  </si>
  <si>
    <t>941941291</t>
  </si>
  <si>
    <t>Príplatok za prvý a každý ďalší i začatý mesiac použitia lešenia šírky nad 1,00 do 1,20 m, výšky do 10 m</t>
  </si>
  <si>
    <t>49</t>
  </si>
  <si>
    <t>941941841</t>
  </si>
  <si>
    <t>Demontáž lešenia ľahkého pracovného radového a s podlahami, šírky nad 1,00 do 1,20 m výšky do 10 m</t>
  </si>
  <si>
    <t>50</t>
  </si>
  <si>
    <t>953946111</t>
  </si>
  <si>
    <t>Príslušenstvo k zateplovaciemu systému - BASF, rohový AL profil s integrovanou tkaninou - AL 100x100</t>
  </si>
  <si>
    <t>51</t>
  </si>
  <si>
    <t>953946131</t>
  </si>
  <si>
    <t>Príslušenstvo k zateplovaciemu systému - BASF, soklový AL zakladací profil hr. 0,8 mm - hr. izolantu 160 mm</t>
  </si>
  <si>
    <t>52</t>
  </si>
  <si>
    <t>953996121</t>
  </si>
  <si>
    <t>Príslušenstvo k zateplovaciemu systému - BASF, okenný profil s páskou APU s integrovanou tkaninou - APU 6 / 2,5 m + tkanina</t>
  </si>
  <si>
    <t>53</t>
  </si>
  <si>
    <t>953996131</t>
  </si>
  <si>
    <t>Príslušenstvo k zateplovaciemu systému - BASF, rohový PVC profil s integrovanou tkaninou - PVC 100x100</t>
  </si>
  <si>
    <t>54</t>
  </si>
  <si>
    <t>953996142</t>
  </si>
  <si>
    <t xml:space="preserve">Príslušenstvo k zateplovaciemu systému - BASF, rohový PVC profil s odkvapničkou a integrovanou tkaninou - PVC 100x100 nepriznaný vo fasáde </t>
  </si>
  <si>
    <t>55</t>
  </si>
  <si>
    <t>013</t>
  </si>
  <si>
    <t>978071411</t>
  </si>
  <si>
    <t>Odsekanie a odstránenie izolácie z dosiek hr. nad 50 mm,  -0,11200t</t>
  </si>
  <si>
    <t>99</t>
  </si>
  <si>
    <t>Presun hmôt HSV</t>
  </si>
  <si>
    <t>56</t>
  </si>
  <si>
    <t>014</t>
  </si>
  <si>
    <t>999281111</t>
  </si>
  <si>
    <t>Presun hmôt pre opravy a údržbu objektov vrátane vonkajších plášťov výšky do 25 m</t>
  </si>
  <si>
    <t>Práce a dodávky PSV</t>
  </si>
  <si>
    <t>711</t>
  </si>
  <si>
    <t>Izolácie proti vode a vlhkosti</t>
  </si>
  <si>
    <t>57</t>
  </si>
  <si>
    <t>711111001</t>
  </si>
  <si>
    <t>Izolácia proti zemnej vlhkosti vodorovná penetračným náterom za studena</t>
  </si>
  <si>
    <t>58</t>
  </si>
  <si>
    <t>1116315000</t>
  </si>
  <si>
    <t>Lak asfaltový ALP-PENETRAL v sudoch</t>
  </si>
  <si>
    <t>59</t>
  </si>
  <si>
    <t>711141559</t>
  </si>
  <si>
    <t>Izolácia proti zemnej vlhkosti a tlakovej vode vodorovná NAIP pritavením</t>
  </si>
  <si>
    <t>60</t>
  </si>
  <si>
    <t>6283221000</t>
  </si>
  <si>
    <t>61</t>
  </si>
  <si>
    <t>711142101</t>
  </si>
  <si>
    <t>62</t>
  </si>
  <si>
    <t>6288000640</t>
  </si>
  <si>
    <t>63</t>
  </si>
  <si>
    <t>6288000650</t>
  </si>
  <si>
    <t>64</t>
  </si>
  <si>
    <t>998711201</t>
  </si>
  <si>
    <t>Presun hmôt pre izoláciu proti vode v objektoch výšky do 6 m</t>
  </si>
  <si>
    <t>713</t>
  </si>
  <si>
    <t>Izolácie tepelné</t>
  </si>
  <si>
    <t>65</t>
  </si>
  <si>
    <t>713111121</t>
  </si>
  <si>
    <t>Montáž tepelnej izolácie pásmi stropov, rovným spodkom s úpravou viazacím</t>
  </si>
  <si>
    <t>66</t>
  </si>
  <si>
    <t>6314150410</t>
  </si>
  <si>
    <t>67</t>
  </si>
  <si>
    <t>6314150440</t>
  </si>
  <si>
    <t>68</t>
  </si>
  <si>
    <t>713111125</t>
  </si>
  <si>
    <t>Montáž tepelnej izolácie pásmi stropov, lepením</t>
  </si>
  <si>
    <t>69</t>
  </si>
  <si>
    <t>6315206000</t>
  </si>
  <si>
    <t>Parozábrana</t>
  </si>
  <si>
    <t>70</t>
  </si>
  <si>
    <t>998713101</t>
  </si>
  <si>
    <t>Presun hmôt pre izolácie tepelné v objektoch výšky do 6 m</t>
  </si>
  <si>
    <t>762</t>
  </si>
  <si>
    <t>Konštrukcie tesárske</t>
  </si>
  <si>
    <t>71</t>
  </si>
  <si>
    <t>762331811</t>
  </si>
  <si>
    <t>Demontáž viazaných konštrukcií krovov so sklonom do 60 st., prierez. plochy do 120 cm2,  -0.00800t</t>
  </si>
  <si>
    <t>72</t>
  </si>
  <si>
    <t>762332110</t>
  </si>
  <si>
    <t>Montáž viazaných konštrukcií krovov striech z reziva priemernej plochy do 120 cm2</t>
  </si>
  <si>
    <t>73</t>
  </si>
  <si>
    <t>6051590200</t>
  </si>
  <si>
    <t>Hranoly smrekovec akosť I dĺžky 400-650 100x120,140</t>
  </si>
  <si>
    <t>74</t>
  </si>
  <si>
    <t>762342202</t>
  </si>
  <si>
    <t>Montáž debnenia a latovania štítových odkvapových ríms pri vzdialenosti lát do 220 mm</t>
  </si>
  <si>
    <t>75</t>
  </si>
  <si>
    <t>6051717300</t>
  </si>
  <si>
    <t>Laty smrekovec akosť II do 25cm2 x400-650cm</t>
  </si>
  <si>
    <t>76</t>
  </si>
  <si>
    <t>762342210</t>
  </si>
  <si>
    <t>Montáž debnenia a latovania štítových odkvapových ríms - kontralaty rozpon 80-120 cm</t>
  </si>
  <si>
    <t>77</t>
  </si>
  <si>
    <t>78</t>
  </si>
  <si>
    <t>762342811</t>
  </si>
  <si>
    <t>Demontáž latovania striech so sklonom do 60 st., pri osovej vzdialenosti lát do 0, 22 m,  -0.00700t</t>
  </si>
  <si>
    <t>79</t>
  </si>
  <si>
    <t>762343811</t>
  </si>
  <si>
    <t>Demontáž debnenia odkvapov a štítových ríms z dosiek hrubých, hobľovaných hr. do 32 mm,  -0.01700t</t>
  </si>
  <si>
    <t>80</t>
  </si>
  <si>
    <t>762395000</t>
  </si>
  <si>
    <t>Spojovacie a ochranné prostriedky svorky, dosky, klince, pásová oceľ, vruty, impregnácia</t>
  </si>
  <si>
    <t>81</t>
  </si>
  <si>
    <t>762822110</t>
  </si>
  <si>
    <t>Montáž stropníc z hraneného a polohraneného reziva prierezovej plochy do 144 cm2</t>
  </si>
  <si>
    <t>82</t>
  </si>
  <si>
    <t>6051559100</t>
  </si>
  <si>
    <t>Hranoly SM/JD akosť II dĺžky 200-375 200x200</t>
  </si>
  <si>
    <t>83</t>
  </si>
  <si>
    <t>762895000</t>
  </si>
  <si>
    <t>Spojovacie a ochranné prostriedky klince, svorky, impregnácie</t>
  </si>
  <si>
    <t>84</t>
  </si>
  <si>
    <t>998762102</t>
  </si>
  <si>
    <t>Presun hmôt pre konštrukcie tesárske v objektoch výšky do 12 m</t>
  </si>
  <si>
    <t>763</t>
  </si>
  <si>
    <t>Konštrukcie - drevostavby</t>
  </si>
  <si>
    <t>85</t>
  </si>
  <si>
    <t>763133210</t>
  </si>
  <si>
    <t>SDK podhľad KNAUF D113 zavesená nosná kca ocel profil dosky GKF hr. 12,5 mm</t>
  </si>
  <si>
    <t>764</t>
  </si>
  <si>
    <t>Konštrukcie klampiarske</t>
  </si>
  <si>
    <t>86</t>
  </si>
  <si>
    <t>764172003</t>
  </si>
  <si>
    <t>87</t>
  </si>
  <si>
    <t>764172073</t>
  </si>
  <si>
    <t>88</t>
  </si>
  <si>
    <t>764172077</t>
  </si>
  <si>
    <t>89</t>
  </si>
  <si>
    <t>764172080</t>
  </si>
  <si>
    <t>90</t>
  </si>
  <si>
    <t>764312822</t>
  </si>
  <si>
    <t>Demontáž krytiny hladkej strešnej z tabúľ 2000 x 670 mm, do 30st.,  -0,00751t</t>
  </si>
  <si>
    <t>91</t>
  </si>
  <si>
    <t>764352800</t>
  </si>
  <si>
    <t>Demontáž žľabov pododkvapových polkruhových so sklonom do 30st. rš 250 mm,  -0,00280t</t>
  </si>
  <si>
    <t>92</t>
  </si>
  <si>
    <t>764430810</t>
  </si>
  <si>
    <t>Demontáž oplechovania múrov a nadmuroviek rš do 250 mm,  -0,00142t</t>
  </si>
  <si>
    <t>93</t>
  </si>
  <si>
    <t>764454802</t>
  </si>
  <si>
    <t>Demontáž odpadových rúr kruhových, s priemerom 120 mm,  -0,00285t</t>
  </si>
  <si>
    <t>94</t>
  </si>
  <si>
    <t>764711116</t>
  </si>
  <si>
    <t>95</t>
  </si>
  <si>
    <t>764721112</t>
  </si>
  <si>
    <t>96</t>
  </si>
  <si>
    <t>764751112</t>
  </si>
  <si>
    <t>97</t>
  </si>
  <si>
    <t>764751132</t>
  </si>
  <si>
    <t>98</t>
  </si>
  <si>
    <t>764751142</t>
  </si>
  <si>
    <t>764751152</t>
  </si>
  <si>
    <t>100</t>
  </si>
  <si>
    <t>764761121</t>
  </si>
  <si>
    <t>101</t>
  </si>
  <si>
    <t>764761231</t>
  </si>
  <si>
    <t>102</t>
  </si>
  <si>
    <t>998764201</t>
  </si>
  <si>
    <t>Presun hmôt pre konštrukcie klampiarske v objektoch výšky do 6 m</t>
  </si>
  <si>
    <t>766</t>
  </si>
  <si>
    <t>Konštrukcie stolárske</t>
  </si>
  <si>
    <t>103</t>
  </si>
  <si>
    <t>766421221</t>
  </si>
  <si>
    <t>Montáž obloženia podhľadov rovných palubovkami na pero a drážku smrekovcovými, šírky nad 40 do 60 mm</t>
  </si>
  <si>
    <t>104</t>
  </si>
  <si>
    <t>6119167100</t>
  </si>
  <si>
    <t xml:space="preserve">Obloženie palubovka SM hrúbky 15 šírky 45 cm </t>
  </si>
  <si>
    <t>767</t>
  </si>
  <si>
    <t>Konštrukcie doplnkové kovové</t>
  </si>
  <si>
    <t>105</t>
  </si>
  <si>
    <t>767221210</t>
  </si>
  <si>
    <t>Montáž zábradlí schodísk z rúrok na oceľovú konštrukciu, s hmotnosťou 1 m zábradlia do 15 kg</t>
  </si>
  <si>
    <t>106</t>
  </si>
  <si>
    <t>5539153000</t>
  </si>
  <si>
    <t>107</t>
  </si>
  <si>
    <t>767995101</t>
  </si>
  <si>
    <t>Montáž ostatných atypických kovových stavebných doplnkových konštrukcií nad 5 kg</t>
  </si>
  <si>
    <t>kg</t>
  </si>
  <si>
    <t>108</t>
  </si>
  <si>
    <t>246pc</t>
  </si>
  <si>
    <t xml:space="preserve">Ocelova rampa </t>
  </si>
  <si>
    <t>109</t>
  </si>
  <si>
    <t>998767201</t>
  </si>
  <si>
    <t>Presun hmôt pre kovové stavebné doplnkové konštrukcie v objektoch výšky do 6 m</t>
  </si>
  <si>
    <t>771</t>
  </si>
  <si>
    <t>Podlahy z dlaždíc</t>
  </si>
  <si>
    <t>110</t>
  </si>
  <si>
    <t>771275107</t>
  </si>
  <si>
    <t>Montáž obkladov schodiskových stupňov z dlaždíc keramických do tmelu, hladké 300x300 mm</t>
  </si>
  <si>
    <t>111</t>
  </si>
  <si>
    <t>5976498310</t>
  </si>
  <si>
    <t>112</t>
  </si>
  <si>
    <t>771575121</t>
  </si>
  <si>
    <t xml:space="preserve">Montáž podláh z dlaždíc keram. ukladanie do tmelu, v obmedz. priest. bez povrchovej úpravy alebo glaz. </t>
  </si>
  <si>
    <t>113</t>
  </si>
  <si>
    <t>5976498070</t>
  </si>
  <si>
    <t xml:space="preserve">Dlaždice keramické </t>
  </si>
  <si>
    <t>114</t>
  </si>
  <si>
    <t>5858400030</t>
  </si>
  <si>
    <t>115</t>
  </si>
  <si>
    <t>5858400050</t>
  </si>
  <si>
    <t>116</t>
  </si>
  <si>
    <t>998771201</t>
  </si>
  <si>
    <t>Presun hmôt pre podlahy z dlaždíc v objektoch výšky do 6m</t>
  </si>
  <si>
    <t>783</t>
  </si>
  <si>
    <t>Dokončovacie práce - nátery</t>
  </si>
  <si>
    <t>117</t>
  </si>
  <si>
    <t>783726000</t>
  </si>
  <si>
    <t>Nátery tesárskych konštrukcií syntetické lazurovacím lakom napustením</t>
  </si>
  <si>
    <t>118</t>
  </si>
  <si>
    <t>783726300</t>
  </si>
  <si>
    <t>Nátery tesárskych konštrukcií syntetické na vzduchu schnúce lazurovacím lakom 3x lakovaním</t>
  </si>
  <si>
    <t>119</t>
  </si>
  <si>
    <t>783782203</t>
  </si>
  <si>
    <t>784</t>
  </si>
  <si>
    <t>Dokončovacie práce - maľby</t>
  </si>
  <si>
    <t>120</t>
  </si>
  <si>
    <t>784441111</t>
  </si>
  <si>
    <t>Maľby akrylátové jednofarebné s bielym stropom v miestnostiach výšky do 3, 80 m</t>
  </si>
  <si>
    <t>Práce a dodávky M</t>
  </si>
  <si>
    <t>21-M</t>
  </si>
  <si>
    <t xml:space="preserve">Inventor napojenie </t>
  </si>
  <si>
    <t>121</t>
  </si>
  <si>
    <t>PK</t>
  </si>
  <si>
    <t>210010321</t>
  </si>
  <si>
    <t>Krabica (1903, KR 68) odbočná s viečkom, svorkovnicou vrátane zapojenia, kruhová</t>
  </si>
  <si>
    <t>122</t>
  </si>
  <si>
    <t>3450907510</t>
  </si>
  <si>
    <t>Krabica KU 68-1903</t>
  </si>
  <si>
    <t>123</t>
  </si>
  <si>
    <t>210102351</t>
  </si>
  <si>
    <t>Ukončenie vodičov, spojka rovná pre plastové viacžilové káble CYKY TC 3 do 5 žíl D 1,5 4 mm2</t>
  </si>
  <si>
    <t>124</t>
  </si>
  <si>
    <t>210120401</t>
  </si>
  <si>
    <t>Istič vzduchový jednopólový do 63 A</t>
  </si>
  <si>
    <t>125</t>
  </si>
  <si>
    <t>3582202310</t>
  </si>
  <si>
    <t>Istič TX3 1P B6 6000A</t>
  </si>
  <si>
    <t>126</t>
  </si>
  <si>
    <t>210120423</t>
  </si>
  <si>
    <t>Zvodiče prepätia kombinované triedy B + C+ D</t>
  </si>
  <si>
    <t>127</t>
  </si>
  <si>
    <t>3588903330</t>
  </si>
  <si>
    <t>Zvodič T1+T2 +T38kA 2P</t>
  </si>
  <si>
    <t>128</t>
  </si>
  <si>
    <t>210290741</t>
  </si>
  <si>
    <t>Montáž motorického spotrebiča, elektromotora (s prenesením do vzdialenosti 5 m) do 1 kW</t>
  </si>
  <si>
    <t>129</t>
  </si>
  <si>
    <t>210800070</t>
  </si>
  <si>
    <t>Vodič medený uložený pod omietkou CYYp  450/750 V  2x1,5mm2</t>
  </si>
  <si>
    <t>130</t>
  </si>
  <si>
    <t>3410350512</t>
  </si>
  <si>
    <t>CMFM 3x0,75 Flexibilný kábel STN</t>
  </si>
  <si>
    <t>131</t>
  </si>
  <si>
    <t>92100104010050</t>
  </si>
  <si>
    <t>Nastavenie  parametrov</t>
  </si>
  <si>
    <t>132</t>
  </si>
  <si>
    <t>973031612</t>
  </si>
  <si>
    <t>Vysekanie kapsy pre klátiky a krabice, veľkosti do 50x50x50 mm</t>
  </si>
  <si>
    <t>133</t>
  </si>
  <si>
    <t>974029121</t>
  </si>
  <si>
    <t>Vysekanie rýh v murive kamennom do hĺbky 30 mm a š. do 30 mm,  -0,00200t</t>
  </si>
  <si>
    <t>134</t>
  </si>
  <si>
    <t>M21-PM</t>
  </si>
  <si>
    <t>Podružný materiál</t>
  </si>
  <si>
    <t>135</t>
  </si>
  <si>
    <t>M21-PPV</t>
  </si>
  <si>
    <t>Podiel pridružených výkonov</t>
  </si>
  <si>
    <t>136</t>
  </si>
  <si>
    <t>M21-PPV1</t>
  </si>
  <si>
    <t xml:space="preserve">Kompletačná činnosť </t>
  </si>
  <si>
    <t>137</t>
  </si>
  <si>
    <t>5850001000</t>
  </si>
  <si>
    <t>Sádra stavebná</t>
  </si>
  <si>
    <t>138</t>
  </si>
  <si>
    <t>345070220</t>
  </si>
  <si>
    <t>I-Rúrka HFX 16  siva</t>
  </si>
  <si>
    <t>139</t>
  </si>
  <si>
    <t>3410101058</t>
  </si>
  <si>
    <t>Dátový kábel + príslušenstvo K-FTP cat5e PVC lanko AWG26</t>
  </si>
  <si>
    <t>140</t>
  </si>
  <si>
    <t>3837001190</t>
  </si>
  <si>
    <t>Regulátor MZ ONE ,CAM,FS a NApájací zdroj s montážou  /FY inverter cz/</t>
  </si>
  <si>
    <t>24-M</t>
  </si>
  <si>
    <t>Montáže vzduchotechnických zariad.</t>
  </si>
  <si>
    <t>141</t>
  </si>
  <si>
    <t>924</t>
  </si>
  <si>
    <t>240050106</t>
  </si>
  <si>
    <t xml:space="preserve">Montaž jednotiek , regulácia, spustenie systemu, </t>
  </si>
  <si>
    <t>142</t>
  </si>
  <si>
    <t>4290051018</t>
  </si>
  <si>
    <t xml:space="preserve">Vetracia jednotka  jednotka so spätným získavaním tepla InVENTer IV 14R </t>
  </si>
  <si>
    <t>143</t>
  </si>
  <si>
    <t>3570416410</t>
  </si>
  <si>
    <t>Odťahovy ventilátor ICON 15</t>
  </si>
  <si>
    <t>144</t>
  </si>
  <si>
    <t>4297001079</t>
  </si>
  <si>
    <t>Viaczonovy ventilátor MZ One</t>
  </si>
  <si>
    <t>145</t>
  </si>
  <si>
    <t>5959128700</t>
  </si>
  <si>
    <t>Akusticka vložka do konštrukcie iV 14R</t>
  </si>
  <si>
    <t>43-M</t>
  </si>
  <si>
    <t xml:space="preserve">Bleskozvod </t>
  </si>
  <si>
    <t>146</t>
  </si>
  <si>
    <t>01030201020650</t>
  </si>
  <si>
    <t>Hĺbenie káblovej ryhy 35 cm širokej a 70 cm hlbokej, v zemine triedy 3</t>
  </si>
  <si>
    <t>147</t>
  </si>
  <si>
    <t>36570</t>
  </si>
  <si>
    <t>Bleskozvodný materiál (FeZn,Cu) a uzemňovací materiál -  HR-Gulatina 10 0,625/1 kg</t>
  </si>
  <si>
    <t>148</t>
  </si>
  <si>
    <t>01040401020240</t>
  </si>
  <si>
    <t>Ručný zásyp nezap. káblovej ryhy bez zhutn. zeminy, 50 cm širokej, 70 cm hlbokej v zemine tr. 3</t>
  </si>
  <si>
    <t>149</t>
  </si>
  <si>
    <t>962042321</t>
  </si>
  <si>
    <t>Búranie muriva z betónu prostého nadzákladného,  -2,20000t</t>
  </si>
  <si>
    <t>150</t>
  </si>
  <si>
    <t>210010013</t>
  </si>
  <si>
    <t>Rúrka tuhá elektroinšt. z PVC uložená voľne alebo pod omietkou vrátane kolien typ 1529 - 29</t>
  </si>
  <si>
    <t>151</t>
  </si>
  <si>
    <t>3450726400</t>
  </si>
  <si>
    <t>Rúrka tuhá PVC 1529</t>
  </si>
  <si>
    <t>152</t>
  </si>
  <si>
    <t>210040701</t>
  </si>
  <si>
    <t>Murárske práce Vysekanie, zamurovanie a začistenie drážka pre rúrku alebo kábel do D 29 mm</t>
  </si>
  <si>
    <t>153</t>
  </si>
  <si>
    <t>210220021</t>
  </si>
  <si>
    <t>Uzemňovacie vedenie v zemi včít. svoriek,prepojenia, izolácie spojov FeZn do 120 mm2</t>
  </si>
  <si>
    <t>154</t>
  </si>
  <si>
    <t>2121215</t>
  </si>
  <si>
    <t>Bleskozvodný materiál (FeZn,Cu) a uzemňovací materiál -  HR-Podpera PV 21 plast.15 UNI</t>
  </si>
  <si>
    <t>155</t>
  </si>
  <si>
    <t>306016</t>
  </si>
  <si>
    <t>Bleskozvodný materiál (FeZn,Cu) a uzemňovací materiál -  HR-Gulatina  8 ALMgSi</t>
  </si>
  <si>
    <t>156</t>
  </si>
  <si>
    <t>3540401900</t>
  </si>
  <si>
    <t>HR-Ochranná strieška OS 01</t>
  </si>
  <si>
    <t>157</t>
  </si>
  <si>
    <t>3544186000</t>
  </si>
  <si>
    <t>SVORKA TYC SJO1 D20MM</t>
  </si>
  <si>
    <t>158</t>
  </si>
  <si>
    <t>3544183000</t>
  </si>
  <si>
    <t>UHOLNIK OCHR OU VODIC D6-12MM</t>
  </si>
  <si>
    <t>159</t>
  </si>
  <si>
    <t>3544184000</t>
  </si>
  <si>
    <t>DRZIAK OCHR UHOLNIK DUZ DO MUR</t>
  </si>
  <si>
    <t>160</t>
  </si>
  <si>
    <t>3540300300</t>
  </si>
  <si>
    <t>HR-Zberná tyč JP15</t>
  </si>
  <si>
    <t>161</t>
  </si>
  <si>
    <t>3412611603</t>
  </si>
  <si>
    <t>Inšt. krabica 150x110x70 SCAME   HEIZEROPTIK</t>
  </si>
  <si>
    <t>162</t>
  </si>
  <si>
    <t>3450705700</t>
  </si>
  <si>
    <t>I-Rúrka FXP 32</t>
  </si>
  <si>
    <t>163</t>
  </si>
  <si>
    <t>5511</t>
  </si>
  <si>
    <t>Bleskozvodný materiál (FeZn,Cu) a uzemňovací materiál -  HR-Svorka SJ 01</t>
  </si>
  <si>
    <t>164</t>
  </si>
  <si>
    <t>306201</t>
  </si>
  <si>
    <t>Bleskozvodný materiál (FeZn,Cu) a uzemňovací materiál -  HR-Svorka SR 03 A</t>
  </si>
  <si>
    <t>165</t>
  </si>
  <si>
    <t>887</t>
  </si>
  <si>
    <t>Bleskozvodný materiál (FeZn,Cu) a uzemňovací materiál -  HR-Svorka SS mala s prilozkou</t>
  </si>
  <si>
    <t>166</t>
  </si>
  <si>
    <t>210220102</t>
  </si>
  <si>
    <t>Podpery vedenia FeZn na vrchol krovu PV15 A-F +UNI</t>
  </si>
  <si>
    <t>167</t>
  </si>
  <si>
    <t>3544217300</t>
  </si>
  <si>
    <t>168</t>
  </si>
  <si>
    <t>210220202</t>
  </si>
  <si>
    <t>Zachytávacia tyč FeZn 1-2m závit JD10a-20a a podstavcom</t>
  </si>
  <si>
    <t>169</t>
  </si>
  <si>
    <t>3544215300</t>
  </si>
  <si>
    <t>170</t>
  </si>
  <si>
    <t>3544216100</t>
  </si>
  <si>
    <t>171</t>
  </si>
  <si>
    <t>210220240</t>
  </si>
  <si>
    <t>Svorka FeZn k uzemňovacej tyči  SJ</t>
  </si>
  <si>
    <t>172</t>
  </si>
  <si>
    <t>3544219050</t>
  </si>
  <si>
    <t>173</t>
  </si>
  <si>
    <t>210220243</t>
  </si>
  <si>
    <t>Svorka FeZn spojovacia SS</t>
  </si>
  <si>
    <t>174</t>
  </si>
  <si>
    <t>3544219500</t>
  </si>
  <si>
    <t>175</t>
  </si>
  <si>
    <t>210220280</t>
  </si>
  <si>
    <t>Uzemňovacia tyč FeZn ZT</t>
  </si>
  <si>
    <t>176</t>
  </si>
  <si>
    <t>3544222550</t>
  </si>
  <si>
    <t>177</t>
  </si>
  <si>
    <t>210220302</t>
  </si>
  <si>
    <t>Bleskozvodová svorka nad 2 skrutky (ST, SJ, SK, SZ, SR 01, 02)</t>
  </si>
  <si>
    <t>178</t>
  </si>
  <si>
    <t>3540201700</t>
  </si>
  <si>
    <t>179</t>
  </si>
  <si>
    <t>354040830</t>
  </si>
  <si>
    <t>HR-Svorka SZ</t>
  </si>
  <si>
    <t>180</t>
  </si>
  <si>
    <t>354040610</t>
  </si>
  <si>
    <t>HR-Svorka SK</t>
  </si>
  <si>
    <t>181</t>
  </si>
  <si>
    <t>354040620</t>
  </si>
  <si>
    <t>HR-Svorka SO</t>
  </si>
  <si>
    <t>182</t>
  </si>
  <si>
    <t>HZS-001</t>
  </si>
  <si>
    <t>Revízie</t>
  </si>
  <si>
    <t>hod</t>
  </si>
  <si>
    <t>183</t>
  </si>
  <si>
    <t>M21-MV</t>
  </si>
  <si>
    <t>Murárske výpomoci</t>
  </si>
  <si>
    <t>184</t>
  </si>
  <si>
    <t>185</t>
  </si>
  <si>
    <t>186</t>
  </si>
  <si>
    <t>M21-PPVK</t>
  </si>
  <si>
    <t xml:space="preserve">Kompletačna činnosť </t>
  </si>
  <si>
    <t>16.11.2017</t>
  </si>
  <si>
    <t>Geotextílie netkané polypropylénové Tatratex pp 300 resp. ekvivalent</t>
  </si>
  <si>
    <t>Vonkajšia omietka stien tenkovrstvá silikónová s ryhovanou štruktúrou Price Color Multiputz RS - BASF resp. ekvivalent hr.zrna 2,00mm</t>
  </si>
  <si>
    <t>Náter fasádny tekutý Terranova resp. ekvivalent silikátový dvojnásobný</t>
  </si>
  <si>
    <t>Náter fasádny tekutý Terranova resp. ekvivalent podkladný "N"</t>
  </si>
  <si>
    <t>Kontaktný zatepľovací systém ,Mineral resp. ekvivalent ,  bez povrchovej úpravy, hr. izolantu 150 mm</t>
  </si>
  <si>
    <t>Doteplenie vonk. konštrukcie, bez povrchovej úpravy, systém XPS STYRODUR 2800 C - BASF resp. ekvivalent ,  lepený rámovo s prikotvením, hr. izolantu 50 mm</t>
  </si>
  <si>
    <t>Doteplenie vonk. konštrukcie, bez povrchovej úpravy, systém XPS STYRODUR 2800 C - BASF resp. ekvivalent ,  lepený rámovo s prikotvením, hr. izolantu 100 mm</t>
  </si>
  <si>
    <t>Betónový poter - BASF, Price Color EBF Speciál resp. ekvivalent samonosný  hr.60mm</t>
  </si>
  <si>
    <t xml:space="preserve">Pásy ťažké asfaltové Hydrobit v 60 s 35 resp. ekvivalent </t>
  </si>
  <si>
    <t>Izolácia proti zemnej vlhkosti s protiradarovou odolnosťou FONDALINE S resp. ekvivalent šírka 2 m zvislá</t>
  </si>
  <si>
    <t>Fondaline S  resp. ekvivalent nopová fólia proti vlhkosti s radónovou ochranou</t>
  </si>
  <si>
    <t>Fondaline resp. ekvivalent začisťovacia okrajová lišta dĺžka  2 m</t>
  </si>
  <si>
    <t>Nobasil ADN resp. ekvivalent hrúbky  150 mm,  doska z minerálnej vlny</t>
  </si>
  <si>
    <t>Nobasil ADN resp. ekvivalent hrúbky  200 mm,  doska z minerálnej vlny</t>
  </si>
  <si>
    <t>Krytina Ruukki  škridlová tabuľa Monterrey povrch PES resp. ekvivalent sklon do 30st.</t>
  </si>
  <si>
    <t>Krytina Ruukki resp. ekvivalent odkvapové lemovanie sklon do 30st.</t>
  </si>
  <si>
    <t>Krytina Ruukki resp. ekvivalent nárožie včetne tesnenia sklon do 30st.</t>
  </si>
  <si>
    <t>Krytina Ruukki resp. ekvivalent hrebeň z hrebenáčov oblých sklon do 30st.</t>
  </si>
  <si>
    <t>Oplechovanie parapetov Lindab resp. ekvivalent rš 400 mm</t>
  </si>
  <si>
    <t>Oplechovanie ríms Lindab resp. ekvivalent rš 150 mm</t>
  </si>
  <si>
    <t>Odpadné rúry Lindab resp. ekvivalent kruhové rovné SROR D 100 mm</t>
  </si>
  <si>
    <t>Odpadné rúry Lindab resp. ekvivalent koleno BK D 100 mm</t>
  </si>
  <si>
    <t>Odpadné rúry Lindab resp. ekvivalent výtokové koleno UTK D 100 mm</t>
  </si>
  <si>
    <t>Odpadné rúry Lindab resp. ekvivalent odskok SOKN D 100 mm</t>
  </si>
  <si>
    <t>Žľaby Lindab resp. ekvivalent podokapné polkruhové R s hákmi KFL veľkosť 125 mm</t>
  </si>
  <si>
    <t>Žľaby Lindab resp. ekvivalent kotlík SOK k polkruhovým žľabom veľkosť 125 mm</t>
  </si>
  <si>
    <t>Zábradlový systém pozinkovaný bez výplne ZSNH4/H2 resp. ekvivalent - zostava 4 m</t>
  </si>
  <si>
    <t>Dlaždice keramické  Taunus - gres   Monte Rosa resp. ekvivalent 300x300</t>
  </si>
  <si>
    <t xml:space="preserve">Lepidlá na obklady a dlažby  Flex kleber - flexibilné lepidlo25 kg vreceKNAUF resp. ekvivalent </t>
  </si>
  <si>
    <t xml:space="preserve">Špárovacie hmoty na obklady a dlažby  biela  5 kg vrece  KNAUF resp. ekvivalent </t>
  </si>
  <si>
    <t xml:space="preserve">Nátery tesárskych konštrukcií povrchová impregnácia Bochemitom QB resp. ekvivalent </t>
  </si>
  <si>
    <t xml:space="preserve">Podpera vedenia na vrchol krovu  ocelová žiarovo zinkovaná  označenie  PV 15 UNI malá   ZIN HRONSKY BENADIKT resp. ekvivalent </t>
  </si>
  <si>
    <t xml:space="preserve">Zvodová tyč   ocelová žiarovo zinkovaná  označenie  JD 20 a   ZIN HRONSKY BENADIKT resp. ekvivalent </t>
  </si>
  <si>
    <t xml:space="preserve">Podstavec k zvodovej tyči JD  na ploché strechy   ocelový žiarovo zinkovaný  označenie  D= 200 mm   ZIN HRONSKY BENADIKT resp. ekvivalent </t>
  </si>
  <si>
    <t xml:space="preserve">Svorka  k zemniacej tyči D= 25  ocelová žiarovo zinkovaná  označenie  SJ 02 m   ZIN HRONSKY BENADIKT resp. ekvivalent </t>
  </si>
  <si>
    <t xml:space="preserve">Svorka  spojovacia  ocelová žiarovo zinkovaná  označenie  SS s p. 2 skr   ZIN HRONSKY BENADIKT resp. ekvivalent </t>
  </si>
  <si>
    <t xml:space="preserve">Zemniaca  tyč   ocelová žiarovo zinkovaná  označenie  ZT 2 m   ZIN HRONSKY BENADIKT resp. ekvivalent </t>
  </si>
  <si>
    <t>Svorka BARNARD resp. ekvivalent + medený pásik dĺžky 750mm</t>
  </si>
  <si>
    <t>ZADANIE - VÝKAZ VÝMER</t>
  </si>
  <si>
    <t>Príloha č. 3 Výzvy na predloženie ponuky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</si>
</sst>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 t="s">
        <v>12</v>
      </c>
      <c r="Q9" s="31"/>
      <c r="R9" s="29"/>
      <c r="S9" s="21"/>
    </row>
    <row r="10" spans="1:19" ht="17.25" customHeight="1" hidden="1">
      <c r="A10" s="15"/>
      <c r="B10" s="16" t="s">
        <v>13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19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20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21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22</v>
      </c>
      <c r="F30" s="16"/>
      <c r="G30" s="16" t="s">
        <v>23</v>
      </c>
      <c r="H30" s="16"/>
      <c r="I30" s="16"/>
      <c r="J30" s="16"/>
      <c r="K30" s="16"/>
      <c r="L30" s="16"/>
      <c r="M30" s="16"/>
      <c r="N30" s="16"/>
      <c r="O30" s="37" t="s">
        <v>24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675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26</v>
      </c>
      <c r="B34" s="51"/>
      <c r="C34" s="51"/>
      <c r="D34" s="52"/>
      <c r="E34" s="53" t="s">
        <v>27</v>
      </c>
      <c r="F34" s="52"/>
      <c r="G34" s="53" t="s">
        <v>28</v>
      </c>
      <c r="H34" s="51"/>
      <c r="I34" s="52"/>
      <c r="J34" s="53" t="s">
        <v>29</v>
      </c>
      <c r="K34" s="51"/>
      <c r="L34" s="53" t="s">
        <v>30</v>
      </c>
      <c r="M34" s="51"/>
      <c r="N34" s="51"/>
      <c r="O34" s="52"/>
      <c r="P34" s="53" t="s">
        <v>31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32</v>
      </c>
      <c r="F36" s="47"/>
      <c r="G36" s="47"/>
      <c r="H36" s="47"/>
      <c r="I36" s="47"/>
      <c r="J36" s="64" t="s">
        <v>33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34</v>
      </c>
      <c r="B37" s="66"/>
      <c r="C37" s="67" t="s">
        <v>35</v>
      </c>
      <c r="D37" s="68"/>
      <c r="E37" s="68"/>
      <c r="F37" s="69"/>
      <c r="G37" s="65" t="s">
        <v>36</v>
      </c>
      <c r="H37" s="70"/>
      <c r="I37" s="67" t="s">
        <v>37</v>
      </c>
      <c r="J37" s="68"/>
      <c r="K37" s="68"/>
      <c r="L37" s="65" t="s">
        <v>38</v>
      </c>
      <c r="M37" s="70"/>
      <c r="N37" s="67" t="s">
        <v>39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40</v>
      </c>
      <c r="C38" s="19"/>
      <c r="D38" s="73" t="s">
        <v>41</v>
      </c>
      <c r="E38" s="74">
        <f>SUMIF(Rozpocet!O5:O65535,8,Rozpocet!I5:I65535)</f>
        <v>0</v>
      </c>
      <c r="F38" s="75"/>
      <c r="G38" s="71">
        <v>8</v>
      </c>
      <c r="H38" s="76" t="s">
        <v>42</v>
      </c>
      <c r="I38" s="36"/>
      <c r="J38" s="77">
        <v>0</v>
      </c>
      <c r="K38" s="78"/>
      <c r="L38" s="71">
        <v>13</v>
      </c>
      <c r="M38" s="34" t="s">
        <v>43</v>
      </c>
      <c r="N38" s="39"/>
      <c r="O38" s="39"/>
      <c r="P38" s="79">
        <f>M48</f>
        <v>20</v>
      </c>
      <c r="Q38" s="80" t="s">
        <v>44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45</v>
      </c>
      <c r="E39" s="74">
        <f>SUMIF(Rozpocet!O10:O65536,4,Rozpocet!I10:I65536)</f>
        <v>0</v>
      </c>
      <c r="F39" s="75"/>
      <c r="G39" s="71">
        <v>9</v>
      </c>
      <c r="H39" s="16" t="s">
        <v>46</v>
      </c>
      <c r="I39" s="73"/>
      <c r="J39" s="77">
        <v>0</v>
      </c>
      <c r="K39" s="78"/>
      <c r="L39" s="71">
        <v>14</v>
      </c>
      <c r="M39" s="34" t="s">
        <v>47</v>
      </c>
      <c r="N39" s="39"/>
      <c r="O39" s="39"/>
      <c r="P39" s="79">
        <f>M48</f>
        <v>20</v>
      </c>
      <c r="Q39" s="80" t="s">
        <v>44</v>
      </c>
      <c r="R39" s="74">
        <v>0</v>
      </c>
      <c r="S39" s="75"/>
    </row>
    <row r="40" spans="1:19" ht="20.25" customHeight="1">
      <c r="A40" s="71">
        <v>3</v>
      </c>
      <c r="B40" s="72" t="s">
        <v>48</v>
      </c>
      <c r="C40" s="19"/>
      <c r="D40" s="73" t="s">
        <v>41</v>
      </c>
      <c r="E40" s="74">
        <f>SUMIF(Rozpocet!O11:O65536,32,Rozpocet!I11:I65536)</f>
        <v>0</v>
      </c>
      <c r="F40" s="75"/>
      <c r="G40" s="71">
        <v>10</v>
      </c>
      <c r="H40" s="76" t="s">
        <v>49</v>
      </c>
      <c r="I40" s="36"/>
      <c r="J40" s="77">
        <v>0</v>
      </c>
      <c r="K40" s="78"/>
      <c r="L40" s="71">
        <v>15</v>
      </c>
      <c r="M40" s="34" t="s">
        <v>50</v>
      </c>
      <c r="N40" s="39"/>
      <c r="O40" s="39"/>
      <c r="P40" s="79">
        <f>M48</f>
        <v>20</v>
      </c>
      <c r="Q40" s="80" t="s">
        <v>44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45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51</v>
      </c>
      <c r="N41" s="39"/>
      <c r="O41" s="39"/>
      <c r="P41" s="79">
        <f>M48</f>
        <v>20</v>
      </c>
      <c r="Q41" s="80" t="s">
        <v>44</v>
      </c>
      <c r="R41" s="74">
        <v>0</v>
      </c>
      <c r="S41" s="75"/>
    </row>
    <row r="42" spans="1:19" ht="20.25" customHeight="1">
      <c r="A42" s="71">
        <v>5</v>
      </c>
      <c r="B42" s="72" t="s">
        <v>52</v>
      </c>
      <c r="C42" s="19"/>
      <c r="D42" s="73" t="s">
        <v>41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53</v>
      </c>
      <c r="N42" s="39"/>
      <c r="O42" s="39"/>
      <c r="P42" s="79">
        <f>M48</f>
        <v>20</v>
      </c>
      <c r="Q42" s="80" t="s">
        <v>44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45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54</v>
      </c>
      <c r="N43" s="39"/>
      <c r="O43" s="39"/>
      <c r="P43" s="39"/>
      <c r="Q43" s="39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55</v>
      </c>
      <c r="C44" s="39"/>
      <c r="D44" s="36"/>
      <c r="E44" s="85">
        <f>SUM(E38:E43)</f>
        <v>0</v>
      </c>
      <c r="F44" s="49"/>
      <c r="G44" s="71">
        <v>12</v>
      </c>
      <c r="H44" s="84" t="s">
        <v>56</v>
      </c>
      <c r="I44" s="36"/>
      <c r="J44" s="86">
        <f>SUM(J38:J41)</f>
        <v>0</v>
      </c>
      <c r="K44" s="87"/>
      <c r="L44" s="71">
        <v>19</v>
      </c>
      <c r="M44" s="84" t="s">
        <v>57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58</v>
      </c>
      <c r="C45" s="90"/>
      <c r="D45" s="91"/>
      <c r="E45" s="92">
        <f>SUMIF(Rozpocet!O14:O65536,512,Rozpocet!I14:I65536)</f>
        <v>0</v>
      </c>
      <c r="F45" s="45"/>
      <c r="G45" s="88">
        <v>21</v>
      </c>
      <c r="H45" s="89" t="s">
        <v>59</v>
      </c>
      <c r="I45" s="91"/>
      <c r="J45" s="93">
        <v>0</v>
      </c>
      <c r="K45" s="94">
        <f>M48</f>
        <v>20</v>
      </c>
      <c r="L45" s="88">
        <v>22</v>
      </c>
      <c r="M45" s="89" t="s">
        <v>60</v>
      </c>
      <c r="N45" s="90"/>
      <c r="O45" s="44"/>
      <c r="P45" s="44"/>
      <c r="Q45" s="44"/>
      <c r="R45" s="92">
        <f>SUMIF(Rozpocet!O14:O65536,"&lt;4",Rozpocet!I14:I65536)+SUMIF(Rozpocet!O14:O65536,"&gt;1024",Rozpocet!I14:I65536)</f>
        <v>0</v>
      </c>
      <c r="S45" s="45"/>
    </row>
    <row r="46" spans="1:19" ht="20.25" customHeight="1">
      <c r="A46" s="95" t="s">
        <v>20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61</v>
      </c>
      <c r="M46" s="52"/>
      <c r="N46" s="67" t="s">
        <v>62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63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64</v>
      </c>
      <c r="B48" s="28"/>
      <c r="C48" s="28"/>
      <c r="D48" s="28"/>
      <c r="E48" s="28"/>
      <c r="F48" s="29"/>
      <c r="G48" s="100" t="s">
        <v>65</v>
      </c>
      <c r="H48" s="28"/>
      <c r="I48" s="28"/>
      <c r="J48" s="28"/>
      <c r="K48" s="28"/>
      <c r="L48" s="71">
        <v>24</v>
      </c>
      <c r="M48" s="101">
        <v>20</v>
      </c>
      <c r="N48" s="36" t="s">
        <v>44</v>
      </c>
      <c r="O48" s="102">
        <f>R47-O49</f>
        <v>0</v>
      </c>
      <c r="P48" s="28" t="s">
        <v>66</v>
      </c>
      <c r="Q48" s="28"/>
      <c r="R48" s="103">
        <f>ROUND(O48*M48/100,2)</f>
        <v>0</v>
      </c>
      <c r="S48" s="104"/>
    </row>
    <row r="49" spans="1:19" ht="20.25" customHeight="1">
      <c r="A49" s="105" t="s">
        <v>18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44</v>
      </c>
      <c r="O49" s="102">
        <f>ROUND(SUMIF(Rozpocet!N14:N65536,M49,Rozpocet!I14:I65536)+SUMIF(P38:P42,M49,R38:R42)+IF(K45=M49,J45,0),2)</f>
        <v>0</v>
      </c>
      <c r="P49" s="39" t="s">
        <v>66</v>
      </c>
      <c r="Q49" s="39"/>
      <c r="R49" s="74">
        <f>ROUND(O49*M49/100,2)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67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68</v>
      </c>
      <c r="B51" s="28"/>
      <c r="C51" s="28"/>
      <c r="D51" s="28"/>
      <c r="E51" s="28"/>
      <c r="F51" s="29"/>
      <c r="G51" s="100" t="s">
        <v>65</v>
      </c>
      <c r="H51" s="28"/>
      <c r="I51" s="28"/>
      <c r="J51" s="28"/>
      <c r="K51" s="28"/>
      <c r="L51" s="65" t="s">
        <v>69</v>
      </c>
      <c r="M51" s="52"/>
      <c r="N51" s="67" t="s">
        <v>70</v>
      </c>
      <c r="O51" s="51"/>
      <c r="P51" s="51"/>
      <c r="Q51" s="51"/>
      <c r="R51" s="110"/>
      <c r="S51" s="54"/>
    </row>
    <row r="52" spans="1:19" ht="20.25" customHeight="1">
      <c r="A52" s="105" t="s">
        <v>21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71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72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64</v>
      </c>
      <c r="B54" s="44"/>
      <c r="C54" s="44"/>
      <c r="D54" s="44"/>
      <c r="E54" s="44"/>
      <c r="F54" s="112"/>
      <c r="G54" s="113" t="s">
        <v>65</v>
      </c>
      <c r="H54" s="44"/>
      <c r="I54" s="44"/>
      <c r="J54" s="44"/>
      <c r="K54" s="44"/>
      <c r="L54" s="88">
        <v>29</v>
      </c>
      <c r="M54" s="89" t="s">
        <v>73</v>
      </c>
      <c r="N54" s="90"/>
      <c r="O54" s="90"/>
      <c r="P54" s="90"/>
      <c r="Q54" s="91"/>
      <c r="R54" s="58">
        <v>0</v>
      </c>
      <c r="S54" s="114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5" t="s">
        <v>74</v>
      </c>
      <c r="B1" s="116"/>
      <c r="C1" s="116"/>
      <c r="D1" s="116"/>
      <c r="E1" s="116"/>
    </row>
    <row r="2" spans="1:5" ht="12" customHeight="1">
      <c r="A2" s="117" t="s">
        <v>75</v>
      </c>
      <c r="B2" s="118" t="str">
        <f>'Krycí list'!E5</f>
        <v>Komunitné centrum Čičarovce </v>
      </c>
      <c r="C2" s="119"/>
      <c r="D2" s="119"/>
      <c r="E2" s="119"/>
    </row>
    <row r="3" spans="1:5" ht="12" customHeight="1">
      <c r="A3" s="117" t="s">
        <v>76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77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78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79</v>
      </c>
      <c r="B7" s="118" t="str">
        <f>'Krycí list'!E26</f>
        <v>Obec Čičarovce</v>
      </c>
      <c r="C7" s="120"/>
      <c r="D7" s="118"/>
      <c r="E7" s="121"/>
    </row>
    <row r="8" spans="1:5" ht="12" customHeight="1">
      <c r="A8" s="118" t="s">
        <v>80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81</v>
      </c>
      <c r="B9" s="118" t="s">
        <v>82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83</v>
      </c>
      <c r="B11" s="123" t="s">
        <v>84</v>
      </c>
      <c r="C11" s="124" t="s">
        <v>85</v>
      </c>
      <c r="D11" s="125" t="s">
        <v>86</v>
      </c>
      <c r="E11" s="124" t="s">
        <v>87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4">
        <f>Rozpocet!K14</f>
        <v>0</v>
      </c>
      <c r="E14" s="134">
        <f>Rozpocet!M14</f>
        <v>0</v>
      </c>
    </row>
    <row r="15" spans="1:5" s="131" customFormat="1" ht="12.75" customHeight="1">
      <c r="A15" s="135" t="str">
        <f>Rozpocet!D15</f>
        <v>1</v>
      </c>
      <c r="B15" s="136" t="str">
        <f>Rozpocet!E15</f>
        <v>Zemné práce</v>
      </c>
      <c r="C15" s="137">
        <f>Rozpocet!I15</f>
        <v>0</v>
      </c>
      <c r="D15" s="137">
        <f>Rozpocet!K15</f>
        <v>0</v>
      </c>
      <c r="E15" s="137">
        <f>Rozpocet!M15</f>
        <v>0</v>
      </c>
    </row>
    <row r="16" spans="1:5" s="131" customFormat="1" ht="12.75" customHeight="1">
      <c r="A16" s="135" t="str">
        <f>Rozpocet!D24</f>
        <v>2</v>
      </c>
      <c r="B16" s="136" t="str">
        <f>Rozpocet!E24</f>
        <v>Zakladanie</v>
      </c>
      <c r="C16" s="137">
        <f>Rozpocet!I24</f>
        <v>0</v>
      </c>
      <c r="D16" s="137">
        <f>Rozpocet!K24</f>
        <v>0</v>
      </c>
      <c r="E16" s="137">
        <f>Rozpocet!M24</f>
        <v>0</v>
      </c>
    </row>
    <row r="17" spans="1:5" s="131" customFormat="1" ht="12.75" customHeight="1">
      <c r="A17" s="135" t="str">
        <f>Rozpocet!D29</f>
        <v>3</v>
      </c>
      <c r="B17" s="136" t="str">
        <f>Rozpocet!E29</f>
        <v>Zvislé a kompletné konštrukcie</v>
      </c>
      <c r="C17" s="137">
        <f>Rozpocet!I29</f>
        <v>0</v>
      </c>
      <c r="D17" s="137">
        <f>Rozpocet!K29</f>
        <v>0</v>
      </c>
      <c r="E17" s="137">
        <f>Rozpocet!M29</f>
        <v>0</v>
      </c>
    </row>
    <row r="18" spans="1:5" s="131" customFormat="1" ht="12.75" customHeight="1">
      <c r="A18" s="135" t="str">
        <f>Rozpocet!D40</f>
        <v>4</v>
      </c>
      <c r="B18" s="136" t="str">
        <f>Rozpocet!E40</f>
        <v>Vodorovné konštrukcie</v>
      </c>
      <c r="C18" s="137">
        <f>Rozpocet!I40</f>
        <v>0</v>
      </c>
      <c r="D18" s="137">
        <f>Rozpocet!K40</f>
        <v>0</v>
      </c>
      <c r="E18" s="137">
        <f>Rozpocet!M40</f>
        <v>0</v>
      </c>
    </row>
    <row r="19" spans="1:5" s="131" customFormat="1" ht="12.75" customHeight="1">
      <c r="A19" s="135" t="str">
        <f>Rozpocet!D51</f>
        <v>5</v>
      </c>
      <c r="B19" s="136" t="str">
        <f>Rozpocet!E51</f>
        <v>Komunikácie</v>
      </c>
      <c r="C19" s="137">
        <f>Rozpocet!I51</f>
        <v>0</v>
      </c>
      <c r="D19" s="137">
        <f>Rozpocet!K51</f>
        <v>0</v>
      </c>
      <c r="E19" s="137">
        <f>Rozpocet!M51</f>
        <v>0</v>
      </c>
    </row>
    <row r="20" spans="1:5" s="131" customFormat="1" ht="12.75" customHeight="1">
      <c r="A20" s="135" t="str">
        <f>Rozpocet!D53</f>
        <v>6</v>
      </c>
      <c r="B20" s="136" t="str">
        <f>Rozpocet!E53</f>
        <v>Úpravy povrchov, podlahy, osadenie</v>
      </c>
      <c r="C20" s="137">
        <f>Rozpocet!I53</f>
        <v>0</v>
      </c>
      <c r="D20" s="137">
        <f>Rozpocet!K53</f>
        <v>0</v>
      </c>
      <c r="E20" s="137">
        <f>Rozpocet!M53</f>
        <v>0</v>
      </c>
    </row>
    <row r="21" spans="1:5" s="131" customFormat="1" ht="12.75" customHeight="1">
      <c r="A21" s="135" t="str">
        <f>Rozpocet!D64</f>
        <v>9</v>
      </c>
      <c r="B21" s="136" t="str">
        <f>Rozpocet!E64</f>
        <v>Ostatné konštrukcie a práce-búranie</v>
      </c>
      <c r="C21" s="137">
        <f>Rozpocet!I64</f>
        <v>0</v>
      </c>
      <c r="D21" s="137">
        <f>Rozpocet!K64</f>
        <v>0</v>
      </c>
      <c r="E21" s="137">
        <f>Rozpocet!M64</f>
        <v>0</v>
      </c>
    </row>
    <row r="22" spans="1:5" s="131" customFormat="1" ht="12.75" customHeight="1">
      <c r="A22" s="135" t="str">
        <f>Rozpocet!D77</f>
        <v>99</v>
      </c>
      <c r="B22" s="136" t="str">
        <f>Rozpocet!E77</f>
        <v>Presun hmôt HSV</v>
      </c>
      <c r="C22" s="137">
        <f>Rozpocet!I77</f>
        <v>0</v>
      </c>
      <c r="D22" s="137">
        <f>Rozpocet!K77</f>
        <v>0</v>
      </c>
      <c r="E22" s="137">
        <f>Rozpocet!M77</f>
        <v>0</v>
      </c>
    </row>
    <row r="23" spans="1:5" s="131" customFormat="1" ht="12.75" customHeight="1">
      <c r="A23" s="132" t="str">
        <f>Rozpocet!D79</f>
        <v>PSV</v>
      </c>
      <c r="B23" s="133" t="str">
        <f>Rozpocet!E79</f>
        <v>Práce a dodávky PSV</v>
      </c>
      <c r="C23" s="134">
        <f>Rozpocet!I79</f>
        <v>0</v>
      </c>
      <c r="D23" s="134">
        <f>Rozpocet!K79</f>
        <v>0</v>
      </c>
      <c r="E23" s="134">
        <f>Rozpocet!M79</f>
        <v>0</v>
      </c>
    </row>
    <row r="24" spans="1:5" s="131" customFormat="1" ht="12.75" customHeight="1">
      <c r="A24" s="135" t="str">
        <f>Rozpocet!D80</f>
        <v>711</v>
      </c>
      <c r="B24" s="136" t="str">
        <f>Rozpocet!E80</f>
        <v>Izolácie proti vode a vlhkosti</v>
      </c>
      <c r="C24" s="137">
        <f>Rozpocet!I80</f>
        <v>0</v>
      </c>
      <c r="D24" s="137">
        <f>Rozpocet!K80</f>
        <v>0</v>
      </c>
      <c r="E24" s="137">
        <f>Rozpocet!M80</f>
        <v>0</v>
      </c>
    </row>
    <row r="25" spans="1:5" s="131" customFormat="1" ht="12.75" customHeight="1">
      <c r="A25" s="135" t="str">
        <f>Rozpocet!D89</f>
        <v>713</v>
      </c>
      <c r="B25" s="136" t="str">
        <f>Rozpocet!E89</f>
        <v>Izolácie tepelné</v>
      </c>
      <c r="C25" s="137">
        <f>Rozpocet!I89</f>
        <v>0</v>
      </c>
      <c r="D25" s="137">
        <f>Rozpocet!K89</f>
        <v>0</v>
      </c>
      <c r="E25" s="137">
        <f>Rozpocet!M89</f>
        <v>0</v>
      </c>
    </row>
    <row r="26" spans="1:5" s="131" customFormat="1" ht="12.75" customHeight="1">
      <c r="A26" s="135" t="str">
        <f>Rozpocet!D96</f>
        <v>762</v>
      </c>
      <c r="B26" s="136" t="str">
        <f>Rozpocet!E96</f>
        <v>Konštrukcie tesárske</v>
      </c>
      <c r="C26" s="137">
        <f>Rozpocet!I96</f>
        <v>0</v>
      </c>
      <c r="D26" s="137">
        <f>Rozpocet!K96</f>
        <v>0</v>
      </c>
      <c r="E26" s="137">
        <f>Rozpocet!M96</f>
        <v>0</v>
      </c>
    </row>
    <row r="27" spans="1:5" s="131" customFormat="1" ht="12.75" customHeight="1">
      <c r="A27" s="135" t="str">
        <f>Rozpocet!D111</f>
        <v>763</v>
      </c>
      <c r="B27" s="136" t="str">
        <f>Rozpocet!E111</f>
        <v>Konštrukcie - drevostavby</v>
      </c>
      <c r="C27" s="137">
        <f>Rozpocet!I111</f>
        <v>0</v>
      </c>
      <c r="D27" s="137">
        <f>Rozpocet!K111</f>
        <v>0</v>
      </c>
      <c r="E27" s="137">
        <f>Rozpocet!M111</f>
        <v>0</v>
      </c>
    </row>
    <row r="28" spans="1:5" s="131" customFormat="1" ht="12.75" customHeight="1">
      <c r="A28" s="135" t="str">
        <f>Rozpocet!D113</f>
        <v>764</v>
      </c>
      <c r="B28" s="136" t="str">
        <f>Rozpocet!E113</f>
        <v>Konštrukcie klampiarske</v>
      </c>
      <c r="C28" s="137">
        <f>Rozpocet!I113</f>
        <v>0</v>
      </c>
      <c r="D28" s="137">
        <f>Rozpocet!K113</f>
        <v>0</v>
      </c>
      <c r="E28" s="137">
        <f>Rozpocet!M113</f>
        <v>0</v>
      </c>
    </row>
    <row r="29" spans="1:5" s="131" customFormat="1" ht="12.75" customHeight="1">
      <c r="A29" s="135" t="str">
        <f>Rozpocet!D131</f>
        <v>766</v>
      </c>
      <c r="B29" s="136" t="str">
        <f>Rozpocet!E131</f>
        <v>Konštrukcie stolárske</v>
      </c>
      <c r="C29" s="137">
        <f>Rozpocet!I131</f>
        <v>0</v>
      </c>
      <c r="D29" s="137">
        <f>Rozpocet!K131</f>
        <v>0</v>
      </c>
      <c r="E29" s="137">
        <f>Rozpocet!M131</f>
        <v>0</v>
      </c>
    </row>
    <row r="30" spans="1:5" s="131" customFormat="1" ht="12.75" customHeight="1">
      <c r="A30" s="135" t="str">
        <f>Rozpocet!D134</f>
        <v>767</v>
      </c>
      <c r="B30" s="136" t="str">
        <f>Rozpocet!E134</f>
        <v>Konštrukcie doplnkové kovové</v>
      </c>
      <c r="C30" s="137">
        <f>Rozpocet!I134</f>
        <v>0</v>
      </c>
      <c r="D30" s="137">
        <f>Rozpocet!K134</f>
        <v>0</v>
      </c>
      <c r="E30" s="137">
        <f>Rozpocet!M134</f>
        <v>0</v>
      </c>
    </row>
    <row r="31" spans="1:5" s="131" customFormat="1" ht="12.75" customHeight="1">
      <c r="A31" s="135" t="str">
        <f>Rozpocet!D140</f>
        <v>771</v>
      </c>
      <c r="B31" s="136" t="str">
        <f>Rozpocet!E140</f>
        <v>Podlahy z dlaždíc</v>
      </c>
      <c r="C31" s="137">
        <f>Rozpocet!I140</f>
        <v>0</v>
      </c>
      <c r="D31" s="137">
        <f>Rozpocet!K140</f>
        <v>0</v>
      </c>
      <c r="E31" s="137">
        <f>Rozpocet!M140</f>
        <v>0</v>
      </c>
    </row>
    <row r="32" spans="1:5" s="131" customFormat="1" ht="12.75" customHeight="1">
      <c r="A32" s="135" t="str">
        <f>Rozpocet!D148</f>
        <v>783</v>
      </c>
      <c r="B32" s="136" t="str">
        <f>Rozpocet!E148</f>
        <v>Dokončovacie práce - nátery</v>
      </c>
      <c r="C32" s="137">
        <f>Rozpocet!I148</f>
        <v>0</v>
      </c>
      <c r="D32" s="137">
        <f>Rozpocet!K148</f>
        <v>0</v>
      </c>
      <c r="E32" s="137">
        <f>Rozpocet!M148</f>
        <v>0</v>
      </c>
    </row>
    <row r="33" spans="1:5" s="131" customFormat="1" ht="12.75" customHeight="1">
      <c r="A33" s="135" t="str">
        <f>Rozpocet!D152</f>
        <v>784</v>
      </c>
      <c r="B33" s="136" t="str">
        <f>Rozpocet!E152</f>
        <v>Dokončovacie práce - maľby</v>
      </c>
      <c r="C33" s="137">
        <f>Rozpocet!I152</f>
        <v>0</v>
      </c>
      <c r="D33" s="137">
        <f>Rozpocet!K152</f>
        <v>0</v>
      </c>
      <c r="E33" s="137">
        <f>Rozpocet!M152</f>
        <v>0</v>
      </c>
    </row>
    <row r="34" spans="1:5" s="131" customFormat="1" ht="12.75" customHeight="1">
      <c r="A34" s="132" t="str">
        <f>Rozpocet!D154</f>
        <v>M</v>
      </c>
      <c r="B34" s="133" t="str">
        <f>Rozpocet!E154</f>
        <v>Práce a dodávky M</v>
      </c>
      <c r="C34" s="134">
        <f>Rozpocet!I154</f>
        <v>0</v>
      </c>
      <c r="D34" s="134">
        <f>Rozpocet!K154</f>
        <v>0</v>
      </c>
      <c r="E34" s="134">
        <f>Rozpocet!M154</f>
        <v>0</v>
      </c>
    </row>
    <row r="35" spans="1:5" s="131" customFormat="1" ht="12.75" customHeight="1">
      <c r="A35" s="135" t="str">
        <f>Rozpocet!D155</f>
        <v>21-M</v>
      </c>
      <c r="B35" s="136" t="str">
        <f>Rozpocet!E155</f>
        <v>Inventor napojenie </v>
      </c>
      <c r="C35" s="137">
        <f>Rozpocet!I155</f>
        <v>0</v>
      </c>
      <c r="D35" s="137">
        <f>Rozpocet!K155</f>
        <v>0</v>
      </c>
      <c r="E35" s="137">
        <f>Rozpocet!M155</f>
        <v>0</v>
      </c>
    </row>
    <row r="36" spans="1:5" s="131" customFormat="1" ht="12.75" customHeight="1">
      <c r="A36" s="135" t="str">
        <f>Rozpocet!D176</f>
        <v>24-M</v>
      </c>
      <c r="B36" s="136" t="str">
        <f>Rozpocet!E176</f>
        <v>Montáže vzduchotechnických zariad.</v>
      </c>
      <c r="C36" s="137">
        <f>Rozpocet!I176</f>
        <v>0</v>
      </c>
      <c r="D36" s="137">
        <f>Rozpocet!K176</f>
        <v>0</v>
      </c>
      <c r="E36" s="137">
        <f>Rozpocet!M176</f>
        <v>0</v>
      </c>
    </row>
    <row r="37" spans="1:5" s="131" customFormat="1" ht="12.75" customHeight="1">
      <c r="A37" s="135" t="str">
        <f>Rozpocet!D182</f>
        <v>43-M</v>
      </c>
      <c r="B37" s="136" t="str">
        <f>Rozpocet!E182</f>
        <v>Bleskozvod </v>
      </c>
      <c r="C37" s="137">
        <f>Rozpocet!I182</f>
        <v>0</v>
      </c>
      <c r="D37" s="137">
        <f>Rozpocet!K182</f>
        <v>0</v>
      </c>
      <c r="E37" s="137">
        <f>Rozpocet!M182</f>
        <v>0</v>
      </c>
    </row>
    <row r="38" spans="2:5" s="138" customFormat="1" ht="12.75" customHeight="1">
      <c r="B38" s="139" t="s">
        <v>88</v>
      </c>
      <c r="C38" s="140">
        <f>Rozpocet!I224</f>
        <v>0</v>
      </c>
      <c r="D38" s="140">
        <f>Rozpocet!K224</f>
        <v>0</v>
      </c>
      <c r="E38" s="140">
        <f>Rozpocet!M224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E3" sqref="E3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115" t="s">
        <v>714</v>
      </c>
      <c r="B1" s="141"/>
      <c r="C1" s="141"/>
      <c r="D1" s="141"/>
      <c r="E1" s="141"/>
      <c r="F1" s="141"/>
      <c r="G1" s="141"/>
      <c r="H1" s="141" t="s">
        <v>715</v>
      </c>
      <c r="I1" s="141"/>
      <c r="J1" s="141"/>
      <c r="K1" s="141"/>
      <c r="L1" s="141"/>
      <c r="M1" s="141"/>
      <c r="N1" s="141"/>
      <c r="O1" s="142"/>
      <c r="P1" s="142"/>
    </row>
    <row r="2" spans="1:16" ht="11.25" customHeight="1">
      <c r="A2" s="117" t="s">
        <v>75</v>
      </c>
      <c r="B2" s="118"/>
      <c r="C2" s="118" t="str">
        <f>'Krycí list'!E5</f>
        <v>Komunitné centrum Čičarovce </v>
      </c>
      <c r="D2" s="118"/>
      <c r="E2" s="118"/>
      <c r="F2" s="118"/>
      <c r="G2" s="118"/>
      <c r="H2" s="118"/>
      <c r="I2" s="118"/>
      <c r="J2" s="118"/>
      <c r="K2" s="118"/>
      <c r="L2" s="141"/>
      <c r="M2" s="141"/>
      <c r="N2" s="141"/>
      <c r="O2" s="142"/>
      <c r="P2" s="142"/>
    </row>
    <row r="3" spans="1:16" ht="11.25" customHeight="1">
      <c r="A3" s="117" t="s">
        <v>76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41"/>
      <c r="M3" s="141"/>
      <c r="N3" s="141"/>
      <c r="O3" s="142"/>
      <c r="P3" s="142"/>
    </row>
    <row r="4" spans="1:16" ht="11.25" customHeight="1">
      <c r="A4" s="117" t="s">
        <v>77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41"/>
      <c r="M4" s="141"/>
      <c r="N4" s="141"/>
      <c r="O4" s="142"/>
      <c r="P4" s="142"/>
    </row>
    <row r="5" spans="1:16" ht="11.25" customHeight="1">
      <c r="A5" s="118" t="s">
        <v>89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41"/>
      <c r="M5" s="141"/>
      <c r="N5" s="141"/>
      <c r="O5" s="142"/>
      <c r="P5" s="142"/>
    </row>
    <row r="6" spans="1:16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1"/>
      <c r="M6" s="141"/>
      <c r="N6" s="141"/>
      <c r="O6" s="142"/>
      <c r="P6" s="142"/>
    </row>
    <row r="7" spans="1:16" ht="11.25" customHeight="1">
      <c r="A7" s="118" t="s">
        <v>79</v>
      </c>
      <c r="B7" s="118"/>
      <c r="C7" s="118" t="str">
        <f>'Krycí list'!E26</f>
        <v>Obec Čičarovce</v>
      </c>
      <c r="D7" s="118"/>
      <c r="E7" s="118"/>
      <c r="F7" s="118"/>
      <c r="G7" s="118"/>
      <c r="H7" s="118"/>
      <c r="I7" s="118"/>
      <c r="J7" s="118"/>
      <c r="K7" s="118"/>
      <c r="L7" s="141"/>
      <c r="M7" s="141"/>
      <c r="N7" s="141"/>
      <c r="O7" s="142"/>
      <c r="P7" s="142"/>
    </row>
    <row r="8" spans="1:16" ht="11.25" customHeight="1">
      <c r="A8" s="118" t="s">
        <v>80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41"/>
      <c r="M8" s="141"/>
      <c r="N8" s="141"/>
      <c r="O8" s="142"/>
      <c r="P8" s="142"/>
    </row>
    <row r="9" spans="1:16" ht="11.25" customHeight="1">
      <c r="A9" s="118" t="s">
        <v>81</v>
      </c>
      <c r="B9" s="118"/>
      <c r="C9" s="118" t="s">
        <v>82</v>
      </c>
      <c r="D9" s="118"/>
      <c r="E9" s="118"/>
      <c r="F9" s="118"/>
      <c r="G9" s="118"/>
      <c r="H9" s="118"/>
      <c r="I9" s="118"/>
      <c r="J9" s="118"/>
      <c r="K9" s="118"/>
      <c r="L9" s="141"/>
      <c r="M9" s="141"/>
      <c r="N9" s="141"/>
      <c r="O9" s="142"/>
      <c r="P9" s="142"/>
    </row>
    <row r="10" spans="1:16" ht="6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42"/>
    </row>
    <row r="11" spans="1:16" ht="21.75" customHeight="1">
      <c r="A11" s="122" t="s">
        <v>90</v>
      </c>
      <c r="B11" s="123" t="s">
        <v>91</v>
      </c>
      <c r="C11" s="123" t="s">
        <v>92</v>
      </c>
      <c r="D11" s="123" t="s">
        <v>93</v>
      </c>
      <c r="E11" s="123" t="s">
        <v>84</v>
      </c>
      <c r="F11" s="123" t="s">
        <v>94</v>
      </c>
      <c r="G11" s="123" t="s">
        <v>95</v>
      </c>
      <c r="H11" s="123" t="s">
        <v>96</v>
      </c>
      <c r="I11" s="123" t="s">
        <v>85</v>
      </c>
      <c r="J11" s="123" t="s">
        <v>97</v>
      </c>
      <c r="K11" s="123" t="s">
        <v>86</v>
      </c>
      <c r="L11" s="123" t="s">
        <v>98</v>
      </c>
      <c r="M11" s="123" t="s">
        <v>99</v>
      </c>
      <c r="N11" s="124" t="s">
        <v>100</v>
      </c>
      <c r="O11" s="143" t="s">
        <v>101</v>
      </c>
      <c r="P11" s="144" t="s">
        <v>102</v>
      </c>
    </row>
    <row r="12" spans="1:16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8">
        <v>10</v>
      </c>
      <c r="O12" s="145">
        <v>11</v>
      </c>
      <c r="P12" s="146">
        <v>12</v>
      </c>
    </row>
    <row r="13" spans="1:16" ht="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7"/>
      <c r="O13" s="148"/>
      <c r="P13" s="149"/>
    </row>
    <row r="14" spans="1:16" s="131" customFormat="1" ht="12.75" customHeight="1">
      <c r="A14" s="150"/>
      <c r="B14" s="151" t="s">
        <v>61</v>
      </c>
      <c r="C14" s="150"/>
      <c r="D14" s="150" t="s">
        <v>40</v>
      </c>
      <c r="E14" s="150" t="s">
        <v>103</v>
      </c>
      <c r="F14" s="150"/>
      <c r="G14" s="150"/>
      <c r="H14" s="150"/>
      <c r="I14" s="152"/>
      <c r="J14" s="150"/>
      <c r="K14" s="152"/>
      <c r="L14" s="150"/>
      <c r="M14" s="152"/>
      <c r="N14" s="150"/>
      <c r="P14" s="133" t="s">
        <v>104</v>
      </c>
    </row>
    <row r="15" spans="2:16" s="131" customFormat="1" ht="12.75" customHeight="1">
      <c r="B15" s="135" t="s">
        <v>61</v>
      </c>
      <c r="D15" s="136" t="s">
        <v>105</v>
      </c>
      <c r="E15" s="136" t="s">
        <v>106</v>
      </c>
      <c r="I15" s="137"/>
      <c r="K15" s="137"/>
      <c r="M15" s="137"/>
      <c r="P15" s="136" t="s">
        <v>105</v>
      </c>
    </row>
    <row r="16" spans="1:16" s="16" customFormat="1" ht="24" customHeight="1">
      <c r="A16" s="153" t="s">
        <v>105</v>
      </c>
      <c r="B16" s="153" t="s">
        <v>107</v>
      </c>
      <c r="C16" s="153" t="s">
        <v>108</v>
      </c>
      <c r="D16" s="16" t="s">
        <v>109</v>
      </c>
      <c r="E16" s="154" t="s">
        <v>110</v>
      </c>
      <c r="F16" s="153" t="s">
        <v>111</v>
      </c>
      <c r="G16" s="155">
        <v>12.009</v>
      </c>
      <c r="H16" s="155"/>
      <c r="I16" s="155"/>
      <c r="J16" s="156"/>
      <c r="K16" s="155"/>
      <c r="L16" s="156"/>
      <c r="M16" s="155"/>
      <c r="N16" s="157"/>
      <c r="O16" s="158">
        <v>4</v>
      </c>
      <c r="P16" s="16" t="s">
        <v>112</v>
      </c>
    </row>
    <row r="17" spans="1:16" s="16" customFormat="1" ht="13.5" customHeight="1">
      <c r="A17" s="153" t="s">
        <v>112</v>
      </c>
      <c r="B17" s="153" t="s">
        <v>107</v>
      </c>
      <c r="C17" s="153" t="s">
        <v>108</v>
      </c>
      <c r="D17" s="16" t="s">
        <v>113</v>
      </c>
      <c r="E17" s="154" t="s">
        <v>114</v>
      </c>
      <c r="F17" s="153" t="s">
        <v>111</v>
      </c>
      <c r="G17" s="155">
        <v>6.038</v>
      </c>
      <c r="H17" s="155"/>
      <c r="I17" s="155"/>
      <c r="J17" s="156"/>
      <c r="K17" s="155"/>
      <c r="L17" s="156"/>
      <c r="M17" s="155"/>
      <c r="N17" s="157"/>
      <c r="O17" s="158">
        <v>4</v>
      </c>
      <c r="P17" s="16" t="s">
        <v>112</v>
      </c>
    </row>
    <row r="18" spans="1:16" s="16" customFormat="1" ht="13.5" customHeight="1">
      <c r="A18" s="153" t="s">
        <v>115</v>
      </c>
      <c r="B18" s="153" t="s">
        <v>107</v>
      </c>
      <c r="C18" s="153" t="s">
        <v>108</v>
      </c>
      <c r="D18" s="16" t="s">
        <v>116</v>
      </c>
      <c r="E18" s="154" t="s">
        <v>117</v>
      </c>
      <c r="F18" s="153" t="s">
        <v>111</v>
      </c>
      <c r="G18" s="155">
        <v>4.14</v>
      </c>
      <c r="H18" s="155"/>
      <c r="I18" s="155"/>
      <c r="J18" s="156"/>
      <c r="K18" s="155"/>
      <c r="L18" s="156"/>
      <c r="M18" s="155"/>
      <c r="N18" s="157"/>
      <c r="O18" s="158">
        <v>4</v>
      </c>
      <c r="P18" s="16" t="s">
        <v>112</v>
      </c>
    </row>
    <row r="19" spans="1:16" s="16" customFormat="1" ht="24" customHeight="1">
      <c r="A19" s="153" t="s">
        <v>118</v>
      </c>
      <c r="B19" s="153" t="s">
        <v>107</v>
      </c>
      <c r="C19" s="153" t="s">
        <v>108</v>
      </c>
      <c r="D19" s="16" t="s">
        <v>119</v>
      </c>
      <c r="E19" s="154" t="s">
        <v>120</v>
      </c>
      <c r="F19" s="153" t="s">
        <v>111</v>
      </c>
      <c r="G19" s="155">
        <v>4.14</v>
      </c>
      <c r="H19" s="155"/>
      <c r="I19" s="155"/>
      <c r="J19" s="156"/>
      <c r="K19" s="155"/>
      <c r="L19" s="156"/>
      <c r="M19" s="155"/>
      <c r="N19" s="157"/>
      <c r="O19" s="158">
        <v>4</v>
      </c>
      <c r="P19" s="16" t="s">
        <v>112</v>
      </c>
    </row>
    <row r="20" spans="1:16" s="16" customFormat="1" ht="13.5" customHeight="1">
      <c r="A20" s="153" t="s">
        <v>121</v>
      </c>
      <c r="B20" s="153" t="s">
        <v>107</v>
      </c>
      <c r="C20" s="153" t="s">
        <v>108</v>
      </c>
      <c r="D20" s="16" t="s">
        <v>122</v>
      </c>
      <c r="E20" s="154" t="s">
        <v>123</v>
      </c>
      <c r="F20" s="153" t="s">
        <v>111</v>
      </c>
      <c r="G20" s="155">
        <v>22.187</v>
      </c>
      <c r="H20" s="155"/>
      <c r="I20" s="155"/>
      <c r="J20" s="156"/>
      <c r="K20" s="155"/>
      <c r="L20" s="156"/>
      <c r="M20" s="155"/>
      <c r="N20" s="157"/>
      <c r="O20" s="158">
        <v>4</v>
      </c>
      <c r="P20" s="16" t="s">
        <v>112</v>
      </c>
    </row>
    <row r="21" spans="1:16" s="16" customFormat="1" ht="13.5" customHeight="1">
      <c r="A21" s="153" t="s">
        <v>124</v>
      </c>
      <c r="B21" s="153" t="s">
        <v>107</v>
      </c>
      <c r="C21" s="153" t="s">
        <v>108</v>
      </c>
      <c r="D21" s="16" t="s">
        <v>125</v>
      </c>
      <c r="E21" s="154" t="s">
        <v>126</v>
      </c>
      <c r="F21" s="153" t="s">
        <v>111</v>
      </c>
      <c r="G21" s="155">
        <v>22.187</v>
      </c>
      <c r="H21" s="155"/>
      <c r="I21" s="155"/>
      <c r="J21" s="156"/>
      <c r="K21" s="155"/>
      <c r="L21" s="156"/>
      <c r="M21" s="155"/>
      <c r="N21" s="157"/>
      <c r="O21" s="158">
        <v>4</v>
      </c>
      <c r="P21" s="16" t="s">
        <v>112</v>
      </c>
    </row>
    <row r="22" spans="1:16" s="16" customFormat="1" ht="13.5" customHeight="1">
      <c r="A22" s="153" t="s">
        <v>127</v>
      </c>
      <c r="B22" s="153" t="s">
        <v>107</v>
      </c>
      <c r="C22" s="153" t="s">
        <v>108</v>
      </c>
      <c r="D22" s="16" t="s">
        <v>128</v>
      </c>
      <c r="E22" s="154" t="s">
        <v>129</v>
      </c>
      <c r="F22" s="153" t="s">
        <v>111</v>
      </c>
      <c r="G22" s="155">
        <v>22.187</v>
      </c>
      <c r="H22" s="155"/>
      <c r="I22" s="155"/>
      <c r="J22" s="156"/>
      <c r="K22" s="155"/>
      <c r="L22" s="156"/>
      <c r="M22" s="155"/>
      <c r="N22" s="157"/>
      <c r="O22" s="158">
        <v>4</v>
      </c>
      <c r="P22" s="16" t="s">
        <v>112</v>
      </c>
    </row>
    <row r="23" spans="1:16" s="16" customFormat="1" ht="13.5" customHeight="1">
      <c r="A23" s="153" t="s">
        <v>130</v>
      </c>
      <c r="B23" s="153" t="s">
        <v>107</v>
      </c>
      <c r="C23" s="153" t="s">
        <v>108</v>
      </c>
      <c r="D23" s="16" t="s">
        <v>131</v>
      </c>
      <c r="E23" s="154" t="s">
        <v>132</v>
      </c>
      <c r="F23" s="153" t="s">
        <v>133</v>
      </c>
      <c r="G23" s="155">
        <v>22.187</v>
      </c>
      <c r="H23" s="155"/>
      <c r="I23" s="155"/>
      <c r="J23" s="156"/>
      <c r="K23" s="155"/>
      <c r="L23" s="156"/>
      <c r="M23" s="155"/>
      <c r="N23" s="157"/>
      <c r="O23" s="158">
        <v>4</v>
      </c>
      <c r="P23" s="16" t="s">
        <v>112</v>
      </c>
    </row>
    <row r="24" spans="2:16" s="131" customFormat="1" ht="12.75" customHeight="1">
      <c r="B24" s="135" t="s">
        <v>61</v>
      </c>
      <c r="D24" s="136" t="s">
        <v>112</v>
      </c>
      <c r="E24" s="136" t="s">
        <v>134</v>
      </c>
      <c r="I24" s="137"/>
      <c r="K24" s="137"/>
      <c r="M24" s="137"/>
      <c r="P24" s="136" t="s">
        <v>105</v>
      </c>
    </row>
    <row r="25" spans="1:16" s="16" customFormat="1" ht="13.5" customHeight="1">
      <c r="A25" s="153" t="s">
        <v>135</v>
      </c>
      <c r="B25" s="153" t="s">
        <v>107</v>
      </c>
      <c r="C25" s="153" t="s">
        <v>136</v>
      </c>
      <c r="D25" s="16" t="s">
        <v>137</v>
      </c>
      <c r="E25" s="154" t="s">
        <v>138</v>
      </c>
      <c r="F25" s="153" t="s">
        <v>139</v>
      </c>
      <c r="G25" s="155">
        <v>202.343</v>
      </c>
      <c r="H25" s="155"/>
      <c r="I25" s="155"/>
      <c r="J25" s="156"/>
      <c r="K25" s="155"/>
      <c r="L25" s="156"/>
      <c r="M25" s="155"/>
      <c r="N25" s="157"/>
      <c r="O25" s="158">
        <v>4</v>
      </c>
      <c r="P25" s="16" t="s">
        <v>112</v>
      </c>
    </row>
    <row r="26" spans="1:16" s="16" customFormat="1" ht="24" customHeight="1">
      <c r="A26" s="153" t="s">
        <v>140</v>
      </c>
      <c r="B26" s="153" t="s">
        <v>107</v>
      </c>
      <c r="C26" s="153" t="s">
        <v>136</v>
      </c>
      <c r="D26" s="16" t="s">
        <v>141</v>
      </c>
      <c r="E26" s="154" t="s">
        <v>142</v>
      </c>
      <c r="F26" s="153" t="s">
        <v>111</v>
      </c>
      <c r="G26" s="155">
        <v>0.788</v>
      </c>
      <c r="H26" s="155"/>
      <c r="I26" s="155"/>
      <c r="J26" s="156"/>
      <c r="K26" s="155"/>
      <c r="L26" s="156"/>
      <c r="M26" s="155"/>
      <c r="N26" s="157"/>
      <c r="O26" s="158">
        <v>4</v>
      </c>
      <c r="P26" s="16" t="s">
        <v>112</v>
      </c>
    </row>
    <row r="27" spans="1:16" s="16" customFormat="1" ht="13.5" customHeight="1">
      <c r="A27" s="153" t="s">
        <v>143</v>
      </c>
      <c r="B27" s="153" t="s">
        <v>107</v>
      </c>
      <c r="C27" s="153" t="s">
        <v>144</v>
      </c>
      <c r="D27" s="16" t="s">
        <v>145</v>
      </c>
      <c r="E27" s="154" t="s">
        <v>146</v>
      </c>
      <c r="F27" s="153" t="s">
        <v>111</v>
      </c>
      <c r="G27" s="155">
        <v>3.825</v>
      </c>
      <c r="H27" s="155"/>
      <c r="I27" s="155"/>
      <c r="J27" s="156"/>
      <c r="K27" s="155"/>
      <c r="L27" s="156"/>
      <c r="M27" s="155"/>
      <c r="N27" s="157"/>
      <c r="O27" s="158">
        <v>4</v>
      </c>
      <c r="P27" s="16" t="s">
        <v>112</v>
      </c>
    </row>
    <row r="28" spans="1:16" s="16" customFormat="1" ht="13.5" customHeight="1">
      <c r="A28" s="153" t="s">
        <v>147</v>
      </c>
      <c r="B28" s="153" t="s">
        <v>107</v>
      </c>
      <c r="C28" s="153" t="s">
        <v>144</v>
      </c>
      <c r="D28" s="16" t="s">
        <v>148</v>
      </c>
      <c r="E28" s="154" t="s">
        <v>149</v>
      </c>
      <c r="F28" s="153" t="s">
        <v>111</v>
      </c>
      <c r="G28" s="155">
        <v>0.638</v>
      </c>
      <c r="H28" s="155"/>
      <c r="I28" s="155"/>
      <c r="J28" s="156"/>
      <c r="K28" s="155"/>
      <c r="L28" s="156"/>
      <c r="M28" s="155"/>
      <c r="N28" s="157"/>
      <c r="O28" s="158">
        <v>4</v>
      </c>
      <c r="P28" s="16" t="s">
        <v>112</v>
      </c>
    </row>
    <row r="29" spans="2:16" s="131" customFormat="1" ht="12.75" customHeight="1">
      <c r="B29" s="135" t="s">
        <v>61</v>
      </c>
      <c r="D29" s="136" t="s">
        <v>115</v>
      </c>
      <c r="E29" s="136" t="s">
        <v>150</v>
      </c>
      <c r="I29" s="137"/>
      <c r="K29" s="137"/>
      <c r="M29" s="137"/>
      <c r="P29" s="136" t="s">
        <v>105</v>
      </c>
    </row>
    <row r="30" spans="1:16" s="16" customFormat="1" ht="13.5" customHeight="1">
      <c r="A30" s="153" t="s">
        <v>151</v>
      </c>
      <c r="B30" s="153" t="s">
        <v>107</v>
      </c>
      <c r="C30" s="153" t="s">
        <v>144</v>
      </c>
      <c r="D30" s="16" t="s">
        <v>152</v>
      </c>
      <c r="E30" s="154" t="s">
        <v>153</v>
      </c>
      <c r="F30" s="153" t="s">
        <v>111</v>
      </c>
      <c r="G30" s="155">
        <v>1.344</v>
      </c>
      <c r="H30" s="155"/>
      <c r="I30" s="155"/>
      <c r="J30" s="156"/>
      <c r="K30" s="155"/>
      <c r="L30" s="156"/>
      <c r="M30" s="155"/>
      <c r="N30" s="157"/>
      <c r="O30" s="158">
        <v>4</v>
      </c>
      <c r="P30" s="16" t="s">
        <v>112</v>
      </c>
    </row>
    <row r="31" spans="1:16" s="16" customFormat="1" ht="13.5" customHeight="1">
      <c r="A31" s="153" t="s">
        <v>154</v>
      </c>
      <c r="B31" s="153" t="s">
        <v>107</v>
      </c>
      <c r="C31" s="153" t="s">
        <v>144</v>
      </c>
      <c r="D31" s="16" t="s">
        <v>155</v>
      </c>
      <c r="E31" s="154" t="s">
        <v>156</v>
      </c>
      <c r="F31" s="153" t="s">
        <v>139</v>
      </c>
      <c r="G31" s="155">
        <v>12.16</v>
      </c>
      <c r="H31" s="155"/>
      <c r="I31" s="155"/>
      <c r="J31" s="156"/>
      <c r="K31" s="155"/>
      <c r="L31" s="156"/>
      <c r="M31" s="155"/>
      <c r="N31" s="157"/>
      <c r="O31" s="158">
        <v>4</v>
      </c>
      <c r="P31" s="16" t="s">
        <v>112</v>
      </c>
    </row>
    <row r="32" spans="1:16" s="16" customFormat="1" ht="13.5" customHeight="1">
      <c r="A32" s="153" t="s">
        <v>157</v>
      </c>
      <c r="B32" s="153" t="s">
        <v>107</v>
      </c>
      <c r="C32" s="153" t="s">
        <v>144</v>
      </c>
      <c r="D32" s="16" t="s">
        <v>158</v>
      </c>
      <c r="E32" s="154" t="s">
        <v>159</v>
      </c>
      <c r="F32" s="153" t="s">
        <v>139</v>
      </c>
      <c r="G32" s="155">
        <v>12.16</v>
      </c>
      <c r="H32" s="155"/>
      <c r="I32" s="155"/>
      <c r="J32" s="156"/>
      <c r="K32" s="155"/>
      <c r="L32" s="156"/>
      <c r="M32" s="155"/>
      <c r="N32" s="157"/>
      <c r="O32" s="158">
        <v>4</v>
      </c>
      <c r="P32" s="16" t="s">
        <v>112</v>
      </c>
    </row>
    <row r="33" spans="1:16" s="16" customFormat="1" ht="24" customHeight="1">
      <c r="A33" s="153" t="s">
        <v>160</v>
      </c>
      <c r="B33" s="153" t="s">
        <v>107</v>
      </c>
      <c r="C33" s="153" t="s">
        <v>144</v>
      </c>
      <c r="D33" s="16" t="s">
        <v>161</v>
      </c>
      <c r="E33" s="154" t="s">
        <v>162</v>
      </c>
      <c r="F33" s="153" t="s">
        <v>139</v>
      </c>
      <c r="G33" s="155">
        <v>3.84</v>
      </c>
      <c r="H33" s="155"/>
      <c r="I33" s="155"/>
      <c r="J33" s="156"/>
      <c r="K33" s="155"/>
      <c r="L33" s="156"/>
      <c r="M33" s="155"/>
      <c r="N33" s="157"/>
      <c r="O33" s="158">
        <v>4</v>
      </c>
      <c r="P33" s="16" t="s">
        <v>112</v>
      </c>
    </row>
    <row r="34" spans="1:16" s="16" customFormat="1" ht="13.5" customHeight="1">
      <c r="A34" s="153" t="s">
        <v>163</v>
      </c>
      <c r="B34" s="153" t="s">
        <v>107</v>
      </c>
      <c r="C34" s="153" t="s">
        <v>144</v>
      </c>
      <c r="D34" s="16" t="s">
        <v>164</v>
      </c>
      <c r="E34" s="154" t="s">
        <v>165</v>
      </c>
      <c r="F34" s="153" t="s">
        <v>133</v>
      </c>
      <c r="G34" s="155">
        <v>0.154</v>
      </c>
      <c r="H34" s="155"/>
      <c r="I34" s="155"/>
      <c r="J34" s="156"/>
      <c r="K34" s="155"/>
      <c r="L34" s="156"/>
      <c r="M34" s="155"/>
      <c r="N34" s="157"/>
      <c r="O34" s="158">
        <v>4</v>
      </c>
      <c r="P34" s="16" t="s">
        <v>112</v>
      </c>
    </row>
    <row r="35" spans="1:16" s="16" customFormat="1" ht="24" customHeight="1">
      <c r="A35" s="153" t="s">
        <v>166</v>
      </c>
      <c r="B35" s="153" t="s">
        <v>107</v>
      </c>
      <c r="C35" s="153" t="s">
        <v>144</v>
      </c>
      <c r="D35" s="16" t="s">
        <v>167</v>
      </c>
      <c r="E35" s="154" t="s">
        <v>168</v>
      </c>
      <c r="F35" s="153" t="s">
        <v>111</v>
      </c>
      <c r="G35" s="155">
        <v>0.918</v>
      </c>
      <c r="H35" s="155"/>
      <c r="I35" s="155"/>
      <c r="J35" s="156"/>
      <c r="K35" s="155"/>
      <c r="L35" s="156"/>
      <c r="M35" s="155"/>
      <c r="N35" s="157"/>
      <c r="O35" s="158">
        <v>4</v>
      </c>
      <c r="P35" s="16" t="s">
        <v>112</v>
      </c>
    </row>
    <row r="36" spans="1:16" s="16" customFormat="1" ht="24" customHeight="1">
      <c r="A36" s="153" t="s">
        <v>169</v>
      </c>
      <c r="B36" s="153" t="s">
        <v>107</v>
      </c>
      <c r="C36" s="153" t="s">
        <v>144</v>
      </c>
      <c r="D36" s="16" t="s">
        <v>170</v>
      </c>
      <c r="E36" s="154" t="s">
        <v>171</v>
      </c>
      <c r="F36" s="153" t="s">
        <v>139</v>
      </c>
      <c r="G36" s="155">
        <v>12.24</v>
      </c>
      <c r="H36" s="155"/>
      <c r="I36" s="155"/>
      <c r="J36" s="156"/>
      <c r="K36" s="155"/>
      <c r="L36" s="156"/>
      <c r="M36" s="155"/>
      <c r="N36" s="157"/>
      <c r="O36" s="158">
        <v>4</v>
      </c>
      <c r="P36" s="16" t="s">
        <v>112</v>
      </c>
    </row>
    <row r="37" spans="1:16" s="16" customFormat="1" ht="24" customHeight="1">
      <c r="A37" s="153" t="s">
        <v>172</v>
      </c>
      <c r="B37" s="153" t="s">
        <v>107</v>
      </c>
      <c r="C37" s="153" t="s">
        <v>144</v>
      </c>
      <c r="D37" s="16" t="s">
        <v>173</v>
      </c>
      <c r="E37" s="154" t="s">
        <v>174</v>
      </c>
      <c r="F37" s="153" t="s">
        <v>139</v>
      </c>
      <c r="G37" s="155">
        <v>12.24</v>
      </c>
      <c r="H37" s="155"/>
      <c r="I37" s="155"/>
      <c r="J37" s="156"/>
      <c r="K37" s="155"/>
      <c r="L37" s="156"/>
      <c r="M37" s="155"/>
      <c r="N37" s="157"/>
      <c r="O37" s="158">
        <v>4</v>
      </c>
      <c r="P37" s="16" t="s">
        <v>112</v>
      </c>
    </row>
    <row r="38" spans="1:16" s="16" customFormat="1" ht="24" customHeight="1">
      <c r="A38" s="153" t="s">
        <v>175</v>
      </c>
      <c r="B38" s="153" t="s">
        <v>107</v>
      </c>
      <c r="C38" s="153" t="s">
        <v>144</v>
      </c>
      <c r="D38" s="16" t="s">
        <v>176</v>
      </c>
      <c r="E38" s="154" t="s">
        <v>177</v>
      </c>
      <c r="F38" s="153" t="s">
        <v>139</v>
      </c>
      <c r="G38" s="155">
        <v>12.24</v>
      </c>
      <c r="H38" s="155"/>
      <c r="I38" s="155"/>
      <c r="J38" s="156"/>
      <c r="K38" s="155"/>
      <c r="L38" s="156"/>
      <c r="M38" s="155"/>
      <c r="N38" s="157"/>
      <c r="O38" s="158">
        <v>4</v>
      </c>
      <c r="P38" s="16" t="s">
        <v>112</v>
      </c>
    </row>
    <row r="39" spans="1:16" s="16" customFormat="1" ht="13.5" customHeight="1">
      <c r="A39" s="153" t="s">
        <v>178</v>
      </c>
      <c r="B39" s="153" t="s">
        <v>107</v>
      </c>
      <c r="C39" s="153" t="s">
        <v>144</v>
      </c>
      <c r="D39" s="16" t="s">
        <v>179</v>
      </c>
      <c r="E39" s="154" t="s">
        <v>180</v>
      </c>
      <c r="F39" s="153" t="s">
        <v>133</v>
      </c>
      <c r="G39" s="155">
        <v>0.184</v>
      </c>
      <c r="H39" s="155"/>
      <c r="I39" s="155"/>
      <c r="J39" s="156"/>
      <c r="K39" s="155"/>
      <c r="L39" s="156"/>
      <c r="M39" s="155"/>
      <c r="N39" s="157"/>
      <c r="O39" s="158">
        <v>4</v>
      </c>
      <c r="P39" s="16" t="s">
        <v>112</v>
      </c>
    </row>
    <row r="40" spans="2:16" s="131" customFormat="1" ht="12.75" customHeight="1">
      <c r="B40" s="135" t="s">
        <v>61</v>
      </c>
      <c r="D40" s="136" t="s">
        <v>118</v>
      </c>
      <c r="E40" s="136" t="s">
        <v>181</v>
      </c>
      <c r="I40" s="137"/>
      <c r="K40" s="137"/>
      <c r="M40" s="137"/>
      <c r="P40" s="136" t="s">
        <v>105</v>
      </c>
    </row>
    <row r="41" spans="1:16" s="16" customFormat="1" ht="13.5" customHeight="1">
      <c r="A41" s="153" t="s">
        <v>182</v>
      </c>
      <c r="B41" s="153" t="s">
        <v>107</v>
      </c>
      <c r="C41" s="153" t="s">
        <v>144</v>
      </c>
      <c r="D41" s="16" t="s">
        <v>183</v>
      </c>
      <c r="E41" s="154" t="s">
        <v>184</v>
      </c>
      <c r="F41" s="153" t="s">
        <v>111</v>
      </c>
      <c r="G41" s="155">
        <v>5.094</v>
      </c>
      <c r="H41" s="155"/>
      <c r="I41" s="155"/>
      <c r="J41" s="156"/>
      <c r="K41" s="155"/>
      <c r="L41" s="156"/>
      <c r="M41" s="155"/>
      <c r="N41" s="157"/>
      <c r="O41" s="158">
        <v>4</v>
      </c>
      <c r="P41" s="16" t="s">
        <v>112</v>
      </c>
    </row>
    <row r="42" spans="1:16" s="16" customFormat="1" ht="13.5" customHeight="1">
      <c r="A42" s="153" t="s">
        <v>185</v>
      </c>
      <c r="B42" s="153" t="s">
        <v>107</v>
      </c>
      <c r="C42" s="153" t="s">
        <v>144</v>
      </c>
      <c r="D42" s="16" t="s">
        <v>186</v>
      </c>
      <c r="E42" s="154" t="s">
        <v>187</v>
      </c>
      <c r="F42" s="153" t="s">
        <v>139</v>
      </c>
      <c r="G42" s="155">
        <v>50.94</v>
      </c>
      <c r="H42" s="155"/>
      <c r="I42" s="155"/>
      <c r="J42" s="156"/>
      <c r="K42" s="155"/>
      <c r="L42" s="156"/>
      <c r="M42" s="155"/>
      <c r="N42" s="157"/>
      <c r="O42" s="158">
        <v>4</v>
      </c>
      <c r="P42" s="16" t="s">
        <v>112</v>
      </c>
    </row>
    <row r="43" spans="1:16" s="16" customFormat="1" ht="13.5" customHeight="1">
      <c r="A43" s="153" t="s">
        <v>188</v>
      </c>
      <c r="B43" s="153" t="s">
        <v>107</v>
      </c>
      <c r="C43" s="153" t="s">
        <v>144</v>
      </c>
      <c r="D43" s="16" t="s">
        <v>189</v>
      </c>
      <c r="E43" s="154" t="s">
        <v>190</v>
      </c>
      <c r="F43" s="153" t="s">
        <v>139</v>
      </c>
      <c r="G43" s="155">
        <v>50.94</v>
      </c>
      <c r="H43" s="155"/>
      <c r="I43" s="155"/>
      <c r="J43" s="156"/>
      <c r="K43" s="155"/>
      <c r="L43" s="156"/>
      <c r="M43" s="155"/>
      <c r="N43" s="157"/>
      <c r="O43" s="158">
        <v>4</v>
      </c>
      <c r="P43" s="16" t="s">
        <v>112</v>
      </c>
    </row>
    <row r="44" spans="1:16" s="16" customFormat="1" ht="13.5" customHeight="1">
      <c r="A44" s="153" t="s">
        <v>191</v>
      </c>
      <c r="B44" s="153" t="s">
        <v>107</v>
      </c>
      <c r="C44" s="153" t="s">
        <v>144</v>
      </c>
      <c r="D44" s="16" t="s">
        <v>192</v>
      </c>
      <c r="E44" s="154" t="s">
        <v>193</v>
      </c>
      <c r="F44" s="153" t="s">
        <v>133</v>
      </c>
      <c r="G44" s="155">
        <v>0.626</v>
      </c>
      <c r="H44" s="155"/>
      <c r="I44" s="155"/>
      <c r="J44" s="156"/>
      <c r="K44" s="155"/>
      <c r="L44" s="156"/>
      <c r="M44" s="155"/>
      <c r="N44" s="157"/>
      <c r="O44" s="158">
        <v>4</v>
      </c>
      <c r="P44" s="16" t="s">
        <v>112</v>
      </c>
    </row>
    <row r="45" spans="1:16" s="16" customFormat="1" ht="13.5" customHeight="1">
      <c r="A45" s="153" t="s">
        <v>194</v>
      </c>
      <c r="B45" s="153" t="s">
        <v>107</v>
      </c>
      <c r="C45" s="153" t="s">
        <v>144</v>
      </c>
      <c r="D45" s="16" t="s">
        <v>195</v>
      </c>
      <c r="E45" s="154" t="s">
        <v>196</v>
      </c>
      <c r="F45" s="153" t="s">
        <v>111</v>
      </c>
      <c r="G45" s="155">
        <v>3.578</v>
      </c>
      <c r="H45" s="155"/>
      <c r="I45" s="155"/>
      <c r="J45" s="156"/>
      <c r="K45" s="155"/>
      <c r="L45" s="156"/>
      <c r="M45" s="155"/>
      <c r="N45" s="157"/>
      <c r="O45" s="158">
        <v>4</v>
      </c>
      <c r="P45" s="16" t="s">
        <v>112</v>
      </c>
    </row>
    <row r="46" spans="1:16" s="16" customFormat="1" ht="13.5" customHeight="1">
      <c r="A46" s="153" t="s">
        <v>197</v>
      </c>
      <c r="B46" s="153" t="s">
        <v>107</v>
      </c>
      <c r="C46" s="153" t="s">
        <v>144</v>
      </c>
      <c r="D46" s="16" t="s">
        <v>198</v>
      </c>
      <c r="E46" s="154" t="s">
        <v>199</v>
      </c>
      <c r="F46" s="153" t="s">
        <v>133</v>
      </c>
      <c r="G46" s="155">
        <v>0.028</v>
      </c>
      <c r="H46" s="155"/>
      <c r="I46" s="155"/>
      <c r="J46" s="156"/>
      <c r="K46" s="155"/>
      <c r="L46" s="156"/>
      <c r="M46" s="155"/>
      <c r="N46" s="157"/>
      <c r="O46" s="158">
        <v>4</v>
      </c>
      <c r="P46" s="16" t="s">
        <v>112</v>
      </c>
    </row>
    <row r="47" spans="1:16" s="16" customFormat="1" ht="24" customHeight="1">
      <c r="A47" s="153" t="s">
        <v>200</v>
      </c>
      <c r="B47" s="153" t="s">
        <v>107</v>
      </c>
      <c r="C47" s="153" t="s">
        <v>144</v>
      </c>
      <c r="D47" s="16" t="s">
        <v>201</v>
      </c>
      <c r="E47" s="154" t="s">
        <v>202</v>
      </c>
      <c r="F47" s="153" t="s">
        <v>139</v>
      </c>
      <c r="G47" s="155">
        <v>2.633</v>
      </c>
      <c r="H47" s="155"/>
      <c r="I47" s="155"/>
      <c r="J47" s="156"/>
      <c r="K47" s="155"/>
      <c r="L47" s="156"/>
      <c r="M47" s="155"/>
      <c r="N47" s="157"/>
      <c r="O47" s="158">
        <v>4</v>
      </c>
      <c r="P47" s="16" t="s">
        <v>112</v>
      </c>
    </row>
    <row r="48" spans="1:16" s="16" customFormat="1" ht="24" customHeight="1">
      <c r="A48" s="153" t="s">
        <v>203</v>
      </c>
      <c r="B48" s="153" t="s">
        <v>107</v>
      </c>
      <c r="C48" s="153" t="s">
        <v>144</v>
      </c>
      <c r="D48" s="16" t="s">
        <v>204</v>
      </c>
      <c r="E48" s="154" t="s">
        <v>205</v>
      </c>
      <c r="F48" s="153" t="s">
        <v>139</v>
      </c>
      <c r="G48" s="155">
        <v>2.633</v>
      </c>
      <c r="H48" s="155"/>
      <c r="I48" s="155"/>
      <c r="J48" s="156"/>
      <c r="K48" s="155"/>
      <c r="L48" s="156"/>
      <c r="M48" s="155"/>
      <c r="N48" s="157"/>
      <c r="O48" s="158">
        <v>4</v>
      </c>
      <c r="P48" s="16" t="s">
        <v>112</v>
      </c>
    </row>
    <row r="49" spans="1:16" s="16" customFormat="1" ht="24" customHeight="1">
      <c r="A49" s="153" t="s">
        <v>206</v>
      </c>
      <c r="B49" s="153" t="s">
        <v>107</v>
      </c>
      <c r="C49" s="153" t="s">
        <v>207</v>
      </c>
      <c r="D49" s="16" t="s">
        <v>208</v>
      </c>
      <c r="E49" s="154" t="s">
        <v>209</v>
      </c>
      <c r="F49" s="153" t="s">
        <v>139</v>
      </c>
      <c r="G49" s="155">
        <v>95.76</v>
      </c>
      <c r="H49" s="155"/>
      <c r="I49" s="155"/>
      <c r="J49" s="156"/>
      <c r="K49" s="155"/>
      <c r="L49" s="156"/>
      <c r="M49" s="155"/>
      <c r="N49" s="157"/>
      <c r="O49" s="158">
        <v>4</v>
      </c>
      <c r="P49" s="16" t="s">
        <v>112</v>
      </c>
    </row>
    <row r="50" spans="1:16" s="16" customFormat="1" ht="13.5" customHeight="1">
      <c r="A50" s="159" t="s">
        <v>210</v>
      </c>
      <c r="B50" s="159" t="s">
        <v>211</v>
      </c>
      <c r="C50" s="159" t="s">
        <v>212</v>
      </c>
      <c r="D50" s="160" t="s">
        <v>213</v>
      </c>
      <c r="E50" s="161" t="s">
        <v>676</v>
      </c>
      <c r="F50" s="159" t="s">
        <v>139</v>
      </c>
      <c r="G50" s="162">
        <v>114.912</v>
      </c>
      <c r="H50" s="162"/>
      <c r="I50" s="162"/>
      <c r="J50" s="163"/>
      <c r="K50" s="162"/>
      <c r="L50" s="163"/>
      <c r="M50" s="162"/>
      <c r="N50" s="164"/>
      <c r="O50" s="165">
        <v>8</v>
      </c>
      <c r="P50" s="160" t="s">
        <v>112</v>
      </c>
    </row>
    <row r="51" spans="2:16" s="131" customFormat="1" ht="12.75" customHeight="1">
      <c r="B51" s="135" t="s">
        <v>61</v>
      </c>
      <c r="D51" s="136" t="s">
        <v>121</v>
      </c>
      <c r="E51" s="136" t="s">
        <v>214</v>
      </c>
      <c r="I51" s="137"/>
      <c r="K51" s="137"/>
      <c r="M51" s="137"/>
      <c r="P51" s="136" t="s">
        <v>105</v>
      </c>
    </row>
    <row r="52" spans="1:16" s="16" customFormat="1" ht="13.5" customHeight="1">
      <c r="A52" s="153" t="s">
        <v>215</v>
      </c>
      <c r="B52" s="153" t="s">
        <v>107</v>
      </c>
      <c r="C52" s="153" t="s">
        <v>216</v>
      </c>
      <c r="D52" s="16" t="s">
        <v>217</v>
      </c>
      <c r="E52" s="154" t="s">
        <v>218</v>
      </c>
      <c r="F52" s="153" t="s">
        <v>139</v>
      </c>
      <c r="G52" s="155">
        <v>34.5</v>
      </c>
      <c r="H52" s="155"/>
      <c r="I52" s="155"/>
      <c r="J52" s="156"/>
      <c r="K52" s="155"/>
      <c r="L52" s="156"/>
      <c r="M52" s="155"/>
      <c r="N52" s="157"/>
      <c r="O52" s="158">
        <v>4</v>
      </c>
      <c r="P52" s="16" t="s">
        <v>112</v>
      </c>
    </row>
    <row r="53" spans="2:16" s="131" customFormat="1" ht="12.75" customHeight="1">
      <c r="B53" s="135" t="s">
        <v>61</v>
      </c>
      <c r="D53" s="136" t="s">
        <v>124</v>
      </c>
      <c r="E53" s="136" t="s">
        <v>219</v>
      </c>
      <c r="I53" s="137"/>
      <c r="K53" s="137"/>
      <c r="M53" s="137"/>
      <c r="P53" s="136" t="s">
        <v>105</v>
      </c>
    </row>
    <row r="54" spans="1:16" s="16" customFormat="1" ht="24" customHeight="1">
      <c r="A54" s="153" t="s">
        <v>220</v>
      </c>
      <c r="B54" s="153" t="s">
        <v>107</v>
      </c>
      <c r="C54" s="153" t="s">
        <v>144</v>
      </c>
      <c r="D54" s="16" t="s">
        <v>221</v>
      </c>
      <c r="E54" s="154" t="s">
        <v>677</v>
      </c>
      <c r="F54" s="153" t="s">
        <v>139</v>
      </c>
      <c r="G54" s="155">
        <v>185.093</v>
      </c>
      <c r="H54" s="155"/>
      <c r="I54" s="155"/>
      <c r="J54" s="156"/>
      <c r="K54" s="155"/>
      <c r="L54" s="156"/>
      <c r="M54" s="155"/>
      <c r="N54" s="157"/>
      <c r="O54" s="158">
        <v>4</v>
      </c>
      <c r="P54" s="16" t="s">
        <v>112</v>
      </c>
    </row>
    <row r="55" spans="1:16" s="16" customFormat="1" ht="24" customHeight="1">
      <c r="A55" s="153" t="s">
        <v>222</v>
      </c>
      <c r="B55" s="153" t="s">
        <v>107</v>
      </c>
      <c r="C55" s="153" t="s">
        <v>144</v>
      </c>
      <c r="D55" s="16" t="s">
        <v>223</v>
      </c>
      <c r="E55" s="154" t="s">
        <v>224</v>
      </c>
      <c r="F55" s="153" t="s">
        <v>139</v>
      </c>
      <c r="G55" s="155">
        <v>38.8</v>
      </c>
      <c r="H55" s="155"/>
      <c r="I55" s="155"/>
      <c r="J55" s="156"/>
      <c r="K55" s="155"/>
      <c r="L55" s="156"/>
      <c r="M55" s="155"/>
      <c r="N55" s="157"/>
      <c r="O55" s="158">
        <v>4</v>
      </c>
      <c r="P55" s="16" t="s">
        <v>112</v>
      </c>
    </row>
    <row r="56" spans="1:16" s="16" customFormat="1" ht="13.5" customHeight="1">
      <c r="A56" s="153" t="s">
        <v>225</v>
      </c>
      <c r="B56" s="153" t="s">
        <v>107</v>
      </c>
      <c r="C56" s="153" t="s">
        <v>144</v>
      </c>
      <c r="D56" s="16" t="s">
        <v>226</v>
      </c>
      <c r="E56" s="154" t="s">
        <v>678</v>
      </c>
      <c r="F56" s="153" t="s">
        <v>139</v>
      </c>
      <c r="G56" s="155">
        <v>55.08</v>
      </c>
      <c r="H56" s="155"/>
      <c r="I56" s="155"/>
      <c r="J56" s="156"/>
      <c r="K56" s="155"/>
      <c r="L56" s="156"/>
      <c r="M56" s="155"/>
      <c r="N56" s="157"/>
      <c r="O56" s="158">
        <v>4</v>
      </c>
      <c r="P56" s="16" t="s">
        <v>112</v>
      </c>
    </row>
    <row r="57" spans="1:16" s="16" customFormat="1" ht="13.5" customHeight="1">
      <c r="A57" s="153" t="s">
        <v>227</v>
      </c>
      <c r="B57" s="153" t="s">
        <v>107</v>
      </c>
      <c r="C57" s="153" t="s">
        <v>144</v>
      </c>
      <c r="D57" s="16" t="s">
        <v>228</v>
      </c>
      <c r="E57" s="154" t="s">
        <v>679</v>
      </c>
      <c r="F57" s="153" t="s">
        <v>139</v>
      </c>
      <c r="G57" s="155">
        <v>55.08</v>
      </c>
      <c r="H57" s="155"/>
      <c r="I57" s="155"/>
      <c r="J57" s="156"/>
      <c r="K57" s="155"/>
      <c r="L57" s="156"/>
      <c r="M57" s="155"/>
      <c r="N57" s="157"/>
      <c r="O57" s="158">
        <v>4</v>
      </c>
      <c r="P57" s="16" t="s">
        <v>112</v>
      </c>
    </row>
    <row r="58" spans="1:16" s="16" customFormat="1" ht="24" customHeight="1">
      <c r="A58" s="153" t="s">
        <v>229</v>
      </c>
      <c r="B58" s="153" t="s">
        <v>107</v>
      </c>
      <c r="C58" s="153" t="s">
        <v>144</v>
      </c>
      <c r="D58" s="16" t="s">
        <v>230</v>
      </c>
      <c r="E58" s="154" t="s">
        <v>680</v>
      </c>
      <c r="F58" s="153" t="s">
        <v>139</v>
      </c>
      <c r="G58" s="155">
        <v>147.263</v>
      </c>
      <c r="H58" s="155"/>
      <c r="I58" s="155"/>
      <c r="J58" s="156"/>
      <c r="K58" s="155"/>
      <c r="L58" s="156"/>
      <c r="M58" s="155"/>
      <c r="N58" s="157"/>
      <c r="O58" s="158">
        <v>4</v>
      </c>
      <c r="P58" s="16" t="s">
        <v>112</v>
      </c>
    </row>
    <row r="59" spans="1:16" s="16" customFormat="1" ht="24" customHeight="1">
      <c r="A59" s="153" t="s">
        <v>231</v>
      </c>
      <c r="B59" s="153" t="s">
        <v>107</v>
      </c>
      <c r="C59" s="153" t="s">
        <v>144</v>
      </c>
      <c r="D59" s="16" t="s">
        <v>232</v>
      </c>
      <c r="E59" s="154" t="s">
        <v>233</v>
      </c>
      <c r="F59" s="153" t="s">
        <v>139</v>
      </c>
      <c r="G59" s="155">
        <v>9.99</v>
      </c>
      <c r="H59" s="155"/>
      <c r="I59" s="155"/>
      <c r="J59" s="156"/>
      <c r="K59" s="155"/>
      <c r="L59" s="156"/>
      <c r="M59" s="155"/>
      <c r="N59" s="157"/>
      <c r="O59" s="158">
        <v>4</v>
      </c>
      <c r="P59" s="16" t="s">
        <v>112</v>
      </c>
    </row>
    <row r="60" spans="1:16" s="16" customFormat="1" ht="32.25" customHeight="1">
      <c r="A60" s="153" t="s">
        <v>234</v>
      </c>
      <c r="B60" s="153" t="s">
        <v>107</v>
      </c>
      <c r="C60" s="153" t="s">
        <v>144</v>
      </c>
      <c r="D60" s="16" t="s">
        <v>235</v>
      </c>
      <c r="E60" s="154" t="s">
        <v>681</v>
      </c>
      <c r="F60" s="153" t="s">
        <v>139</v>
      </c>
      <c r="G60" s="155">
        <v>27.84</v>
      </c>
      <c r="H60" s="155"/>
      <c r="I60" s="155"/>
      <c r="J60" s="156"/>
      <c r="K60" s="155"/>
      <c r="L60" s="156"/>
      <c r="M60" s="155"/>
      <c r="N60" s="157"/>
      <c r="O60" s="158">
        <v>4</v>
      </c>
      <c r="P60" s="16" t="s">
        <v>112</v>
      </c>
    </row>
    <row r="61" spans="1:16" s="16" customFormat="1" ht="32.25" customHeight="1">
      <c r="A61" s="153" t="s">
        <v>236</v>
      </c>
      <c r="B61" s="153" t="s">
        <v>107</v>
      </c>
      <c r="C61" s="153" t="s">
        <v>144</v>
      </c>
      <c r="D61" s="16" t="s">
        <v>237</v>
      </c>
      <c r="E61" s="154" t="s">
        <v>682</v>
      </c>
      <c r="F61" s="153" t="s">
        <v>139</v>
      </c>
      <c r="G61" s="155">
        <v>38.88</v>
      </c>
      <c r="H61" s="155"/>
      <c r="I61" s="155"/>
      <c r="J61" s="156"/>
      <c r="K61" s="155"/>
      <c r="L61" s="156"/>
      <c r="M61" s="155"/>
      <c r="N61" s="157"/>
      <c r="O61" s="158">
        <v>4</v>
      </c>
      <c r="P61" s="16" t="s">
        <v>112</v>
      </c>
    </row>
    <row r="62" spans="1:16" s="16" customFormat="1" ht="13.5" customHeight="1">
      <c r="A62" s="153" t="s">
        <v>238</v>
      </c>
      <c r="B62" s="153" t="s">
        <v>107</v>
      </c>
      <c r="C62" s="153" t="s">
        <v>144</v>
      </c>
      <c r="D62" s="16" t="s">
        <v>239</v>
      </c>
      <c r="E62" s="154" t="s">
        <v>240</v>
      </c>
      <c r="F62" s="153" t="s">
        <v>139</v>
      </c>
      <c r="G62" s="155">
        <v>15.51</v>
      </c>
      <c r="H62" s="155"/>
      <c r="I62" s="155"/>
      <c r="J62" s="156"/>
      <c r="K62" s="155"/>
      <c r="L62" s="156"/>
      <c r="M62" s="155"/>
      <c r="N62" s="157"/>
      <c r="O62" s="158">
        <v>4</v>
      </c>
      <c r="P62" s="16" t="s">
        <v>112</v>
      </c>
    </row>
    <row r="63" spans="1:16" s="16" customFormat="1" ht="26.25" customHeight="1">
      <c r="A63" s="153" t="s">
        <v>241</v>
      </c>
      <c r="B63" s="153" t="s">
        <v>107</v>
      </c>
      <c r="C63" s="153" t="s">
        <v>144</v>
      </c>
      <c r="D63" s="16" t="s">
        <v>242</v>
      </c>
      <c r="E63" s="154" t="s">
        <v>683</v>
      </c>
      <c r="F63" s="153" t="s">
        <v>139</v>
      </c>
      <c r="G63" s="155">
        <v>34.31</v>
      </c>
      <c r="H63" s="155"/>
      <c r="I63" s="155"/>
      <c r="J63" s="156"/>
      <c r="K63" s="155"/>
      <c r="L63" s="156"/>
      <c r="M63" s="155"/>
      <c r="N63" s="157"/>
      <c r="O63" s="158">
        <v>16</v>
      </c>
      <c r="P63" s="16" t="s">
        <v>112</v>
      </c>
    </row>
    <row r="64" spans="2:16" s="131" customFormat="1" ht="12.75" customHeight="1">
      <c r="B64" s="135" t="s">
        <v>61</v>
      </c>
      <c r="D64" s="136" t="s">
        <v>135</v>
      </c>
      <c r="E64" s="136" t="s">
        <v>243</v>
      </c>
      <c r="I64" s="137"/>
      <c r="K64" s="137"/>
      <c r="M64" s="137"/>
      <c r="P64" s="136" t="s">
        <v>105</v>
      </c>
    </row>
    <row r="65" spans="1:16" s="16" customFormat="1" ht="24" customHeight="1">
      <c r="A65" s="153" t="s">
        <v>244</v>
      </c>
      <c r="B65" s="153" t="s">
        <v>107</v>
      </c>
      <c r="C65" s="153" t="s">
        <v>216</v>
      </c>
      <c r="D65" s="16" t="s">
        <v>245</v>
      </c>
      <c r="E65" s="154" t="s">
        <v>246</v>
      </c>
      <c r="F65" s="153" t="s">
        <v>247</v>
      </c>
      <c r="G65" s="155">
        <v>34.5</v>
      </c>
      <c r="H65" s="155"/>
      <c r="I65" s="155"/>
      <c r="J65" s="156"/>
      <c r="K65" s="155"/>
      <c r="L65" s="156"/>
      <c r="M65" s="155"/>
      <c r="N65" s="157"/>
      <c r="O65" s="158">
        <v>4</v>
      </c>
      <c r="P65" s="16" t="s">
        <v>112</v>
      </c>
    </row>
    <row r="66" spans="1:16" s="16" customFormat="1" ht="13.5" customHeight="1">
      <c r="A66" s="159" t="s">
        <v>248</v>
      </c>
      <c r="B66" s="159" t="s">
        <v>211</v>
      </c>
      <c r="C66" s="159" t="s">
        <v>212</v>
      </c>
      <c r="D66" s="160" t="s">
        <v>249</v>
      </c>
      <c r="E66" s="161" t="s">
        <v>250</v>
      </c>
      <c r="F66" s="159" t="s">
        <v>251</v>
      </c>
      <c r="G66" s="162">
        <v>34.845</v>
      </c>
      <c r="H66" s="162"/>
      <c r="I66" s="162"/>
      <c r="J66" s="163"/>
      <c r="K66" s="162"/>
      <c r="L66" s="163"/>
      <c r="M66" s="162"/>
      <c r="N66" s="164"/>
      <c r="O66" s="165">
        <v>8</v>
      </c>
      <c r="P66" s="160" t="s">
        <v>112</v>
      </c>
    </row>
    <row r="67" spans="1:16" s="16" customFormat="1" ht="24" customHeight="1">
      <c r="A67" s="153" t="s">
        <v>252</v>
      </c>
      <c r="B67" s="153" t="s">
        <v>107</v>
      </c>
      <c r="C67" s="153" t="s">
        <v>216</v>
      </c>
      <c r="D67" s="16" t="s">
        <v>253</v>
      </c>
      <c r="E67" s="154" t="s">
        <v>254</v>
      </c>
      <c r="F67" s="153" t="s">
        <v>111</v>
      </c>
      <c r="G67" s="155">
        <v>5.175</v>
      </c>
      <c r="H67" s="155"/>
      <c r="I67" s="155"/>
      <c r="J67" s="156"/>
      <c r="K67" s="155"/>
      <c r="L67" s="156"/>
      <c r="M67" s="155"/>
      <c r="N67" s="157"/>
      <c r="O67" s="158">
        <v>4</v>
      </c>
      <c r="P67" s="16" t="s">
        <v>112</v>
      </c>
    </row>
    <row r="68" spans="1:16" s="16" customFormat="1" ht="24" customHeight="1">
      <c r="A68" s="153" t="s">
        <v>255</v>
      </c>
      <c r="B68" s="153" t="s">
        <v>107</v>
      </c>
      <c r="C68" s="153" t="s">
        <v>256</v>
      </c>
      <c r="D68" s="16" t="s">
        <v>257</v>
      </c>
      <c r="E68" s="154" t="s">
        <v>258</v>
      </c>
      <c r="F68" s="153" t="s">
        <v>139</v>
      </c>
      <c r="G68" s="155">
        <v>310.4</v>
      </c>
      <c r="H68" s="155"/>
      <c r="I68" s="155"/>
      <c r="J68" s="156"/>
      <c r="K68" s="155"/>
      <c r="L68" s="156"/>
      <c r="M68" s="155"/>
      <c r="N68" s="157"/>
      <c r="O68" s="158">
        <v>4</v>
      </c>
      <c r="P68" s="16" t="s">
        <v>112</v>
      </c>
    </row>
    <row r="69" spans="1:16" s="16" customFormat="1" ht="24" customHeight="1">
      <c r="A69" s="153" t="s">
        <v>259</v>
      </c>
      <c r="B69" s="153" t="s">
        <v>107</v>
      </c>
      <c r="C69" s="153" t="s">
        <v>256</v>
      </c>
      <c r="D69" s="16" t="s">
        <v>260</v>
      </c>
      <c r="E69" s="154" t="s">
        <v>261</v>
      </c>
      <c r="F69" s="153" t="s">
        <v>139</v>
      </c>
      <c r="G69" s="155">
        <v>310.4</v>
      </c>
      <c r="H69" s="155"/>
      <c r="I69" s="155"/>
      <c r="J69" s="156"/>
      <c r="K69" s="155"/>
      <c r="L69" s="156"/>
      <c r="M69" s="155"/>
      <c r="N69" s="157"/>
      <c r="O69" s="158">
        <v>4</v>
      </c>
      <c r="P69" s="16" t="s">
        <v>112</v>
      </c>
    </row>
    <row r="70" spans="1:16" s="16" customFormat="1" ht="24" customHeight="1">
      <c r="A70" s="153" t="s">
        <v>262</v>
      </c>
      <c r="B70" s="153" t="s">
        <v>107</v>
      </c>
      <c r="C70" s="153" t="s">
        <v>256</v>
      </c>
      <c r="D70" s="16" t="s">
        <v>263</v>
      </c>
      <c r="E70" s="154" t="s">
        <v>264</v>
      </c>
      <c r="F70" s="153" t="s">
        <v>139</v>
      </c>
      <c r="G70" s="155">
        <v>310.4</v>
      </c>
      <c r="H70" s="155"/>
      <c r="I70" s="155"/>
      <c r="J70" s="156"/>
      <c r="K70" s="155"/>
      <c r="L70" s="156"/>
      <c r="M70" s="155"/>
      <c r="N70" s="157"/>
      <c r="O70" s="158">
        <v>4</v>
      </c>
      <c r="P70" s="16" t="s">
        <v>112</v>
      </c>
    </row>
    <row r="71" spans="1:16" s="16" customFormat="1" ht="24" customHeight="1">
      <c r="A71" s="153" t="s">
        <v>265</v>
      </c>
      <c r="B71" s="153" t="s">
        <v>107</v>
      </c>
      <c r="C71" s="153" t="s">
        <v>144</v>
      </c>
      <c r="D71" s="16" t="s">
        <v>266</v>
      </c>
      <c r="E71" s="154" t="s">
        <v>267</v>
      </c>
      <c r="F71" s="153" t="s">
        <v>247</v>
      </c>
      <c r="G71" s="155">
        <v>61.2</v>
      </c>
      <c r="H71" s="155"/>
      <c r="I71" s="155"/>
      <c r="J71" s="156"/>
      <c r="K71" s="155"/>
      <c r="L71" s="156"/>
      <c r="M71" s="155"/>
      <c r="N71" s="157"/>
      <c r="O71" s="158">
        <v>4</v>
      </c>
      <c r="P71" s="16" t="s">
        <v>112</v>
      </c>
    </row>
    <row r="72" spans="1:16" s="16" customFormat="1" ht="24" customHeight="1">
      <c r="A72" s="153" t="s">
        <v>268</v>
      </c>
      <c r="B72" s="153" t="s">
        <v>107</v>
      </c>
      <c r="C72" s="153" t="s">
        <v>144</v>
      </c>
      <c r="D72" s="16" t="s">
        <v>269</v>
      </c>
      <c r="E72" s="154" t="s">
        <v>270</v>
      </c>
      <c r="F72" s="153" t="s">
        <v>247</v>
      </c>
      <c r="G72" s="155">
        <v>53.2</v>
      </c>
      <c r="H72" s="155"/>
      <c r="I72" s="155"/>
      <c r="J72" s="156"/>
      <c r="K72" s="155"/>
      <c r="L72" s="156"/>
      <c r="M72" s="155"/>
      <c r="N72" s="157"/>
      <c r="O72" s="158">
        <v>4</v>
      </c>
      <c r="P72" s="16" t="s">
        <v>112</v>
      </c>
    </row>
    <row r="73" spans="1:16" s="16" customFormat="1" ht="24" customHeight="1">
      <c r="A73" s="153" t="s">
        <v>271</v>
      </c>
      <c r="B73" s="153" t="s">
        <v>107</v>
      </c>
      <c r="C73" s="153" t="s">
        <v>144</v>
      </c>
      <c r="D73" s="16" t="s">
        <v>272</v>
      </c>
      <c r="E73" s="154" t="s">
        <v>273</v>
      </c>
      <c r="F73" s="153" t="s">
        <v>247</v>
      </c>
      <c r="G73" s="155">
        <v>33.3</v>
      </c>
      <c r="H73" s="155"/>
      <c r="I73" s="155"/>
      <c r="J73" s="156"/>
      <c r="K73" s="155"/>
      <c r="L73" s="156"/>
      <c r="M73" s="155"/>
      <c r="N73" s="157"/>
      <c r="O73" s="158">
        <v>4</v>
      </c>
      <c r="P73" s="16" t="s">
        <v>112</v>
      </c>
    </row>
    <row r="74" spans="1:16" s="16" customFormat="1" ht="24" customHeight="1">
      <c r="A74" s="153" t="s">
        <v>274</v>
      </c>
      <c r="B74" s="153" t="s">
        <v>107</v>
      </c>
      <c r="C74" s="153" t="s">
        <v>144</v>
      </c>
      <c r="D74" s="16" t="s">
        <v>275</v>
      </c>
      <c r="E74" s="154" t="s">
        <v>276</v>
      </c>
      <c r="F74" s="153" t="s">
        <v>247</v>
      </c>
      <c r="G74" s="155">
        <v>25.2</v>
      </c>
      <c r="H74" s="155"/>
      <c r="I74" s="155"/>
      <c r="J74" s="156"/>
      <c r="K74" s="155"/>
      <c r="L74" s="156"/>
      <c r="M74" s="155"/>
      <c r="N74" s="157"/>
      <c r="O74" s="158">
        <v>4</v>
      </c>
      <c r="P74" s="16" t="s">
        <v>112</v>
      </c>
    </row>
    <row r="75" spans="1:16" s="16" customFormat="1" ht="24" customHeight="1">
      <c r="A75" s="153" t="s">
        <v>277</v>
      </c>
      <c r="B75" s="153" t="s">
        <v>107</v>
      </c>
      <c r="C75" s="153" t="s">
        <v>144</v>
      </c>
      <c r="D75" s="16" t="s">
        <v>278</v>
      </c>
      <c r="E75" s="154" t="s">
        <v>279</v>
      </c>
      <c r="F75" s="153" t="s">
        <v>247</v>
      </c>
      <c r="G75" s="155">
        <v>8.95</v>
      </c>
      <c r="H75" s="155"/>
      <c r="I75" s="155"/>
      <c r="J75" s="156"/>
      <c r="K75" s="155"/>
      <c r="L75" s="156"/>
      <c r="M75" s="155"/>
      <c r="N75" s="157"/>
      <c r="O75" s="158">
        <v>4</v>
      </c>
      <c r="P75" s="16" t="s">
        <v>112</v>
      </c>
    </row>
    <row r="76" spans="1:16" s="16" customFormat="1" ht="13.5" customHeight="1">
      <c r="A76" s="153" t="s">
        <v>280</v>
      </c>
      <c r="B76" s="153" t="s">
        <v>107</v>
      </c>
      <c r="C76" s="153" t="s">
        <v>281</v>
      </c>
      <c r="D76" s="16" t="s">
        <v>282</v>
      </c>
      <c r="E76" s="154" t="s">
        <v>283</v>
      </c>
      <c r="F76" s="153" t="s">
        <v>139</v>
      </c>
      <c r="G76" s="155">
        <v>18.35</v>
      </c>
      <c r="H76" s="155"/>
      <c r="I76" s="155"/>
      <c r="J76" s="156"/>
      <c r="K76" s="155"/>
      <c r="L76" s="156"/>
      <c r="M76" s="155"/>
      <c r="N76" s="157"/>
      <c r="O76" s="158">
        <v>4</v>
      </c>
      <c r="P76" s="16" t="s">
        <v>112</v>
      </c>
    </row>
    <row r="77" spans="2:16" s="131" customFormat="1" ht="12.75" customHeight="1">
      <c r="B77" s="135" t="s">
        <v>61</v>
      </c>
      <c r="D77" s="136" t="s">
        <v>284</v>
      </c>
      <c r="E77" s="136" t="s">
        <v>285</v>
      </c>
      <c r="I77" s="137"/>
      <c r="K77" s="137"/>
      <c r="M77" s="137"/>
      <c r="P77" s="136" t="s">
        <v>105</v>
      </c>
    </row>
    <row r="78" spans="1:16" s="16" customFormat="1" ht="24" customHeight="1">
      <c r="A78" s="153" t="s">
        <v>286</v>
      </c>
      <c r="B78" s="153" t="s">
        <v>107</v>
      </c>
      <c r="C78" s="153" t="s">
        <v>287</v>
      </c>
      <c r="D78" s="16" t="s">
        <v>288</v>
      </c>
      <c r="E78" s="154" t="s">
        <v>289</v>
      </c>
      <c r="F78" s="153" t="s">
        <v>133</v>
      </c>
      <c r="G78" s="155">
        <v>121.193</v>
      </c>
      <c r="H78" s="155"/>
      <c r="I78" s="155"/>
      <c r="J78" s="156"/>
      <c r="K78" s="155"/>
      <c r="L78" s="156"/>
      <c r="M78" s="155"/>
      <c r="N78" s="157"/>
      <c r="O78" s="158">
        <v>4</v>
      </c>
      <c r="P78" s="16" t="s">
        <v>112</v>
      </c>
    </row>
    <row r="79" spans="2:16" s="131" customFormat="1" ht="12.75" customHeight="1">
      <c r="B79" s="132" t="s">
        <v>61</v>
      </c>
      <c r="D79" s="133" t="s">
        <v>48</v>
      </c>
      <c r="E79" s="133" t="s">
        <v>290</v>
      </c>
      <c r="I79" s="134"/>
      <c r="K79" s="134"/>
      <c r="M79" s="134"/>
      <c r="P79" s="133" t="s">
        <v>104</v>
      </c>
    </row>
    <row r="80" spans="2:16" s="131" customFormat="1" ht="12.75" customHeight="1">
      <c r="B80" s="135" t="s">
        <v>61</v>
      </c>
      <c r="D80" s="136" t="s">
        <v>291</v>
      </c>
      <c r="E80" s="136" t="s">
        <v>292</v>
      </c>
      <c r="I80" s="137"/>
      <c r="K80" s="137"/>
      <c r="M80" s="137"/>
      <c r="P80" s="136" t="s">
        <v>105</v>
      </c>
    </row>
    <row r="81" spans="1:16" s="16" customFormat="1" ht="13.5" customHeight="1">
      <c r="A81" s="153" t="s">
        <v>293</v>
      </c>
      <c r="B81" s="153" t="s">
        <v>107</v>
      </c>
      <c r="C81" s="153" t="s">
        <v>291</v>
      </c>
      <c r="D81" s="16" t="s">
        <v>294</v>
      </c>
      <c r="E81" s="154" t="s">
        <v>295</v>
      </c>
      <c r="F81" s="153" t="s">
        <v>139</v>
      </c>
      <c r="G81" s="155">
        <v>34.31</v>
      </c>
      <c r="H81" s="155"/>
      <c r="I81" s="155"/>
      <c r="J81" s="156"/>
      <c r="K81" s="155"/>
      <c r="L81" s="156"/>
      <c r="M81" s="155"/>
      <c r="N81" s="157"/>
      <c r="O81" s="158">
        <v>16</v>
      </c>
      <c r="P81" s="16" t="s">
        <v>112</v>
      </c>
    </row>
    <row r="82" spans="1:16" s="16" customFormat="1" ht="13.5" customHeight="1">
      <c r="A82" s="159" t="s">
        <v>296</v>
      </c>
      <c r="B82" s="159" t="s">
        <v>211</v>
      </c>
      <c r="C82" s="159" t="s">
        <v>212</v>
      </c>
      <c r="D82" s="160" t="s">
        <v>297</v>
      </c>
      <c r="E82" s="161" t="s">
        <v>298</v>
      </c>
      <c r="F82" s="159" t="s">
        <v>133</v>
      </c>
      <c r="G82" s="162">
        <v>0.01</v>
      </c>
      <c r="H82" s="162"/>
      <c r="I82" s="162"/>
      <c r="J82" s="163"/>
      <c r="K82" s="162"/>
      <c r="L82" s="163"/>
      <c r="M82" s="162"/>
      <c r="N82" s="164"/>
      <c r="O82" s="165">
        <v>32</v>
      </c>
      <c r="P82" s="160" t="s">
        <v>112</v>
      </c>
    </row>
    <row r="83" spans="1:16" s="16" customFormat="1" ht="13.5" customHeight="1">
      <c r="A83" s="153" t="s">
        <v>299</v>
      </c>
      <c r="B83" s="153" t="s">
        <v>107</v>
      </c>
      <c r="C83" s="153" t="s">
        <v>291</v>
      </c>
      <c r="D83" s="16" t="s">
        <v>300</v>
      </c>
      <c r="E83" s="154" t="s">
        <v>301</v>
      </c>
      <c r="F83" s="153" t="s">
        <v>139</v>
      </c>
      <c r="G83" s="155">
        <v>34.31</v>
      </c>
      <c r="H83" s="155"/>
      <c r="I83" s="155"/>
      <c r="J83" s="156"/>
      <c r="K83" s="155"/>
      <c r="L83" s="156"/>
      <c r="M83" s="155"/>
      <c r="N83" s="157"/>
      <c r="O83" s="158">
        <v>16</v>
      </c>
      <c r="P83" s="16" t="s">
        <v>112</v>
      </c>
    </row>
    <row r="84" spans="1:16" s="16" customFormat="1" ht="13.5" customHeight="1">
      <c r="A84" s="159" t="s">
        <v>302</v>
      </c>
      <c r="B84" s="159" t="s">
        <v>211</v>
      </c>
      <c r="C84" s="159" t="s">
        <v>212</v>
      </c>
      <c r="D84" s="160" t="s">
        <v>303</v>
      </c>
      <c r="E84" s="161" t="s">
        <v>684</v>
      </c>
      <c r="F84" s="159" t="s">
        <v>139</v>
      </c>
      <c r="G84" s="162">
        <v>39.457</v>
      </c>
      <c r="H84" s="162"/>
      <c r="I84" s="162"/>
      <c r="J84" s="163"/>
      <c r="K84" s="162"/>
      <c r="L84" s="163"/>
      <c r="M84" s="162"/>
      <c r="N84" s="164"/>
      <c r="O84" s="165">
        <v>32</v>
      </c>
      <c r="P84" s="160" t="s">
        <v>112</v>
      </c>
    </row>
    <row r="85" spans="1:16" s="16" customFormat="1" ht="24" customHeight="1">
      <c r="A85" s="153" t="s">
        <v>304</v>
      </c>
      <c r="B85" s="153" t="s">
        <v>107</v>
      </c>
      <c r="C85" s="153" t="s">
        <v>291</v>
      </c>
      <c r="D85" s="16" t="s">
        <v>305</v>
      </c>
      <c r="E85" s="154" t="s">
        <v>685</v>
      </c>
      <c r="F85" s="153" t="s">
        <v>139</v>
      </c>
      <c r="G85" s="155">
        <v>53.2</v>
      </c>
      <c r="H85" s="155"/>
      <c r="I85" s="155"/>
      <c r="J85" s="156"/>
      <c r="K85" s="155"/>
      <c r="L85" s="156"/>
      <c r="M85" s="155"/>
      <c r="N85" s="157"/>
      <c r="O85" s="158">
        <v>16</v>
      </c>
      <c r="P85" s="16" t="s">
        <v>112</v>
      </c>
    </row>
    <row r="86" spans="1:16" s="16" customFormat="1" ht="13.5" customHeight="1">
      <c r="A86" s="159" t="s">
        <v>306</v>
      </c>
      <c r="B86" s="159" t="s">
        <v>211</v>
      </c>
      <c r="C86" s="159" t="s">
        <v>212</v>
      </c>
      <c r="D86" s="160" t="s">
        <v>307</v>
      </c>
      <c r="E86" s="161" t="s">
        <v>686</v>
      </c>
      <c r="F86" s="159" t="s">
        <v>139</v>
      </c>
      <c r="G86" s="162">
        <v>58.52</v>
      </c>
      <c r="H86" s="162"/>
      <c r="I86" s="162"/>
      <c r="J86" s="163"/>
      <c r="K86" s="162"/>
      <c r="L86" s="163"/>
      <c r="M86" s="162"/>
      <c r="N86" s="164"/>
      <c r="O86" s="165">
        <v>32</v>
      </c>
      <c r="P86" s="160" t="s">
        <v>112</v>
      </c>
    </row>
    <row r="87" spans="1:16" s="16" customFormat="1" ht="13.5" customHeight="1">
      <c r="A87" s="159" t="s">
        <v>308</v>
      </c>
      <c r="B87" s="159" t="s">
        <v>211</v>
      </c>
      <c r="C87" s="159" t="s">
        <v>212</v>
      </c>
      <c r="D87" s="160" t="s">
        <v>309</v>
      </c>
      <c r="E87" s="161" t="s">
        <v>687</v>
      </c>
      <c r="F87" s="159" t="s">
        <v>251</v>
      </c>
      <c r="G87" s="162">
        <v>53.2</v>
      </c>
      <c r="H87" s="162"/>
      <c r="I87" s="162"/>
      <c r="J87" s="163"/>
      <c r="K87" s="162"/>
      <c r="L87" s="163"/>
      <c r="M87" s="162"/>
      <c r="N87" s="164"/>
      <c r="O87" s="165">
        <v>32</v>
      </c>
      <c r="P87" s="160" t="s">
        <v>112</v>
      </c>
    </row>
    <row r="88" spans="1:16" s="16" customFormat="1" ht="13.5" customHeight="1">
      <c r="A88" s="153" t="s">
        <v>310</v>
      </c>
      <c r="B88" s="153" t="s">
        <v>107</v>
      </c>
      <c r="C88" s="153" t="s">
        <v>291</v>
      </c>
      <c r="D88" s="16" t="s">
        <v>311</v>
      </c>
      <c r="E88" s="154" t="s">
        <v>312</v>
      </c>
      <c r="F88" s="153" t="s">
        <v>44</v>
      </c>
      <c r="G88" s="155"/>
      <c r="H88" s="155"/>
      <c r="I88" s="155"/>
      <c r="J88" s="156"/>
      <c r="K88" s="155"/>
      <c r="L88" s="156"/>
      <c r="M88" s="155"/>
      <c r="N88" s="157"/>
      <c r="O88" s="158">
        <v>16</v>
      </c>
      <c r="P88" s="16" t="s">
        <v>112</v>
      </c>
    </row>
    <row r="89" spans="2:16" s="131" customFormat="1" ht="12.75" customHeight="1">
      <c r="B89" s="135" t="s">
        <v>61</v>
      </c>
      <c r="D89" s="136" t="s">
        <v>313</v>
      </c>
      <c r="E89" s="136" t="s">
        <v>314</v>
      </c>
      <c r="I89" s="137"/>
      <c r="K89" s="137"/>
      <c r="M89" s="137"/>
      <c r="P89" s="136" t="s">
        <v>105</v>
      </c>
    </row>
    <row r="90" spans="1:16" s="16" customFormat="1" ht="13.5" customHeight="1">
      <c r="A90" s="153" t="s">
        <v>315</v>
      </c>
      <c r="B90" s="153" t="s">
        <v>107</v>
      </c>
      <c r="C90" s="153" t="s">
        <v>313</v>
      </c>
      <c r="D90" s="16" t="s">
        <v>316</v>
      </c>
      <c r="E90" s="154" t="s">
        <v>317</v>
      </c>
      <c r="F90" s="153" t="s">
        <v>139</v>
      </c>
      <c r="G90" s="155">
        <v>170.69</v>
      </c>
      <c r="H90" s="155"/>
      <c r="I90" s="155"/>
      <c r="J90" s="156"/>
      <c r="K90" s="155"/>
      <c r="L90" s="156"/>
      <c r="M90" s="155"/>
      <c r="N90" s="157"/>
      <c r="O90" s="158">
        <v>16</v>
      </c>
      <c r="P90" s="16" t="s">
        <v>112</v>
      </c>
    </row>
    <row r="91" spans="1:16" s="16" customFormat="1" ht="13.5" customHeight="1">
      <c r="A91" s="159" t="s">
        <v>318</v>
      </c>
      <c r="B91" s="159" t="s">
        <v>211</v>
      </c>
      <c r="C91" s="159" t="s">
        <v>212</v>
      </c>
      <c r="D91" s="160" t="s">
        <v>319</v>
      </c>
      <c r="E91" s="161" t="s">
        <v>688</v>
      </c>
      <c r="F91" s="159" t="s">
        <v>139</v>
      </c>
      <c r="G91" s="162">
        <v>174.104</v>
      </c>
      <c r="H91" s="162"/>
      <c r="I91" s="162"/>
      <c r="J91" s="163"/>
      <c r="K91" s="162"/>
      <c r="L91" s="163"/>
      <c r="M91" s="162"/>
      <c r="N91" s="164"/>
      <c r="O91" s="165">
        <v>32</v>
      </c>
      <c r="P91" s="160" t="s">
        <v>112</v>
      </c>
    </row>
    <row r="92" spans="1:16" s="16" customFormat="1" ht="13.5" customHeight="1">
      <c r="A92" s="159" t="s">
        <v>320</v>
      </c>
      <c r="B92" s="159" t="s">
        <v>211</v>
      </c>
      <c r="C92" s="159" t="s">
        <v>212</v>
      </c>
      <c r="D92" s="160" t="s">
        <v>321</v>
      </c>
      <c r="E92" s="161" t="s">
        <v>689</v>
      </c>
      <c r="F92" s="159" t="s">
        <v>139</v>
      </c>
      <c r="G92" s="162">
        <v>174.104</v>
      </c>
      <c r="H92" s="162"/>
      <c r="I92" s="162"/>
      <c r="J92" s="163"/>
      <c r="K92" s="162"/>
      <c r="L92" s="163"/>
      <c r="M92" s="162"/>
      <c r="N92" s="164"/>
      <c r="O92" s="165">
        <v>32</v>
      </c>
      <c r="P92" s="160" t="s">
        <v>112</v>
      </c>
    </row>
    <row r="93" spans="1:16" s="16" customFormat="1" ht="13.5" customHeight="1">
      <c r="A93" s="153" t="s">
        <v>322</v>
      </c>
      <c r="B93" s="153" t="s">
        <v>107</v>
      </c>
      <c r="C93" s="153" t="s">
        <v>313</v>
      </c>
      <c r="D93" s="16" t="s">
        <v>323</v>
      </c>
      <c r="E93" s="154" t="s">
        <v>324</v>
      </c>
      <c r="F93" s="153" t="s">
        <v>139</v>
      </c>
      <c r="G93" s="155">
        <v>170.69</v>
      </c>
      <c r="H93" s="155"/>
      <c r="I93" s="155"/>
      <c r="J93" s="156"/>
      <c r="K93" s="155"/>
      <c r="L93" s="156"/>
      <c r="M93" s="155"/>
      <c r="N93" s="157"/>
      <c r="O93" s="158">
        <v>16</v>
      </c>
      <c r="P93" s="16" t="s">
        <v>112</v>
      </c>
    </row>
    <row r="94" spans="1:16" s="16" customFormat="1" ht="13.5" customHeight="1">
      <c r="A94" s="159" t="s">
        <v>325</v>
      </c>
      <c r="B94" s="159" t="s">
        <v>211</v>
      </c>
      <c r="C94" s="159" t="s">
        <v>212</v>
      </c>
      <c r="D94" s="160" t="s">
        <v>326</v>
      </c>
      <c r="E94" s="161" t="s">
        <v>327</v>
      </c>
      <c r="F94" s="159" t="s">
        <v>139</v>
      </c>
      <c r="G94" s="162">
        <v>174.104</v>
      </c>
      <c r="H94" s="162"/>
      <c r="I94" s="162"/>
      <c r="J94" s="163"/>
      <c r="K94" s="162"/>
      <c r="L94" s="163"/>
      <c r="M94" s="162"/>
      <c r="N94" s="164"/>
      <c r="O94" s="165">
        <v>32</v>
      </c>
      <c r="P94" s="160" t="s">
        <v>112</v>
      </c>
    </row>
    <row r="95" spans="1:16" s="16" customFormat="1" ht="13.5" customHeight="1">
      <c r="A95" s="153" t="s">
        <v>328</v>
      </c>
      <c r="B95" s="153" t="s">
        <v>107</v>
      </c>
      <c r="C95" s="153" t="s">
        <v>313</v>
      </c>
      <c r="D95" s="16" t="s">
        <v>329</v>
      </c>
      <c r="E95" s="154" t="s">
        <v>330</v>
      </c>
      <c r="F95" s="153" t="s">
        <v>133</v>
      </c>
      <c r="G95" s="155">
        <v>4.942</v>
      </c>
      <c r="H95" s="155"/>
      <c r="I95" s="155"/>
      <c r="J95" s="156"/>
      <c r="K95" s="155"/>
      <c r="L95" s="156"/>
      <c r="M95" s="155"/>
      <c r="N95" s="157"/>
      <c r="O95" s="158">
        <v>16</v>
      </c>
      <c r="P95" s="16" t="s">
        <v>112</v>
      </c>
    </row>
    <row r="96" spans="2:16" s="131" customFormat="1" ht="12.75" customHeight="1">
      <c r="B96" s="135" t="s">
        <v>61</v>
      </c>
      <c r="D96" s="136" t="s">
        <v>331</v>
      </c>
      <c r="E96" s="136" t="s">
        <v>332</v>
      </c>
      <c r="I96" s="137"/>
      <c r="K96" s="137"/>
      <c r="M96" s="137"/>
      <c r="P96" s="136" t="s">
        <v>105</v>
      </c>
    </row>
    <row r="97" spans="1:16" s="16" customFormat="1" ht="24" customHeight="1">
      <c r="A97" s="153" t="s">
        <v>333</v>
      </c>
      <c r="B97" s="153" t="s">
        <v>107</v>
      </c>
      <c r="C97" s="153" t="s">
        <v>331</v>
      </c>
      <c r="D97" s="16" t="s">
        <v>334</v>
      </c>
      <c r="E97" s="154" t="s">
        <v>335</v>
      </c>
      <c r="F97" s="153" t="s">
        <v>247</v>
      </c>
      <c r="G97" s="155">
        <v>384.65</v>
      </c>
      <c r="H97" s="155"/>
      <c r="I97" s="155"/>
      <c r="J97" s="156"/>
      <c r="K97" s="155"/>
      <c r="L97" s="156"/>
      <c r="M97" s="155"/>
      <c r="N97" s="157"/>
      <c r="O97" s="158">
        <v>16</v>
      </c>
      <c r="P97" s="16" t="s">
        <v>112</v>
      </c>
    </row>
    <row r="98" spans="1:16" s="16" customFormat="1" ht="24" customHeight="1">
      <c r="A98" s="153" t="s">
        <v>336</v>
      </c>
      <c r="B98" s="153" t="s">
        <v>107</v>
      </c>
      <c r="C98" s="153" t="s">
        <v>331</v>
      </c>
      <c r="D98" s="16" t="s">
        <v>337</v>
      </c>
      <c r="E98" s="154" t="s">
        <v>338</v>
      </c>
      <c r="F98" s="153" t="s">
        <v>247</v>
      </c>
      <c r="G98" s="155">
        <v>580.1</v>
      </c>
      <c r="H98" s="155"/>
      <c r="I98" s="155"/>
      <c r="J98" s="156"/>
      <c r="K98" s="155"/>
      <c r="L98" s="156"/>
      <c r="M98" s="155"/>
      <c r="N98" s="157"/>
      <c r="O98" s="158">
        <v>16</v>
      </c>
      <c r="P98" s="16" t="s">
        <v>112</v>
      </c>
    </row>
    <row r="99" spans="1:16" s="16" customFormat="1" ht="13.5" customHeight="1">
      <c r="A99" s="159" t="s">
        <v>339</v>
      </c>
      <c r="B99" s="159" t="s">
        <v>211</v>
      </c>
      <c r="C99" s="159" t="s">
        <v>212</v>
      </c>
      <c r="D99" s="160" t="s">
        <v>340</v>
      </c>
      <c r="E99" s="161" t="s">
        <v>341</v>
      </c>
      <c r="F99" s="159" t="s">
        <v>111</v>
      </c>
      <c r="G99" s="162">
        <v>7.492</v>
      </c>
      <c r="H99" s="162"/>
      <c r="I99" s="162"/>
      <c r="J99" s="163"/>
      <c r="K99" s="162"/>
      <c r="L99" s="163"/>
      <c r="M99" s="162"/>
      <c r="N99" s="164"/>
      <c r="O99" s="165">
        <v>32</v>
      </c>
      <c r="P99" s="160" t="s">
        <v>112</v>
      </c>
    </row>
    <row r="100" spans="1:16" s="16" customFormat="1" ht="24" customHeight="1">
      <c r="A100" s="153" t="s">
        <v>342</v>
      </c>
      <c r="B100" s="153" t="s">
        <v>107</v>
      </c>
      <c r="C100" s="153" t="s">
        <v>331</v>
      </c>
      <c r="D100" s="16" t="s">
        <v>343</v>
      </c>
      <c r="E100" s="154" t="s">
        <v>344</v>
      </c>
      <c r="F100" s="153" t="s">
        <v>139</v>
      </c>
      <c r="G100" s="155">
        <v>232.4</v>
      </c>
      <c r="H100" s="155"/>
      <c r="I100" s="155"/>
      <c r="J100" s="156"/>
      <c r="K100" s="155"/>
      <c r="L100" s="156"/>
      <c r="M100" s="155"/>
      <c r="N100" s="157"/>
      <c r="O100" s="158">
        <v>16</v>
      </c>
      <c r="P100" s="16" t="s">
        <v>112</v>
      </c>
    </row>
    <row r="101" spans="1:16" s="16" customFormat="1" ht="13.5" customHeight="1">
      <c r="A101" s="159" t="s">
        <v>345</v>
      </c>
      <c r="B101" s="159" t="s">
        <v>211</v>
      </c>
      <c r="C101" s="159" t="s">
        <v>212</v>
      </c>
      <c r="D101" s="160" t="s">
        <v>346</v>
      </c>
      <c r="E101" s="161" t="s">
        <v>347</v>
      </c>
      <c r="F101" s="159" t="s">
        <v>111</v>
      </c>
      <c r="G101" s="162">
        <v>2.684</v>
      </c>
      <c r="H101" s="162"/>
      <c r="I101" s="162"/>
      <c r="J101" s="163"/>
      <c r="K101" s="162"/>
      <c r="L101" s="163"/>
      <c r="M101" s="162"/>
      <c r="N101" s="164"/>
      <c r="O101" s="165">
        <v>32</v>
      </c>
      <c r="P101" s="160" t="s">
        <v>112</v>
      </c>
    </row>
    <row r="102" spans="1:16" s="16" customFormat="1" ht="24" customHeight="1">
      <c r="A102" s="153" t="s">
        <v>348</v>
      </c>
      <c r="B102" s="153" t="s">
        <v>107</v>
      </c>
      <c r="C102" s="153" t="s">
        <v>331</v>
      </c>
      <c r="D102" s="16" t="s">
        <v>349</v>
      </c>
      <c r="E102" s="154" t="s">
        <v>350</v>
      </c>
      <c r="F102" s="153" t="s">
        <v>139</v>
      </c>
      <c r="G102" s="155">
        <v>232.4</v>
      </c>
      <c r="H102" s="155"/>
      <c r="I102" s="155"/>
      <c r="J102" s="156"/>
      <c r="K102" s="155"/>
      <c r="L102" s="156"/>
      <c r="M102" s="155"/>
      <c r="N102" s="157"/>
      <c r="O102" s="158">
        <v>16</v>
      </c>
      <c r="P102" s="16" t="s">
        <v>112</v>
      </c>
    </row>
    <row r="103" spans="1:16" s="16" customFormat="1" ht="13.5" customHeight="1">
      <c r="A103" s="159" t="s">
        <v>351</v>
      </c>
      <c r="B103" s="159" t="s">
        <v>211</v>
      </c>
      <c r="C103" s="159" t="s">
        <v>212</v>
      </c>
      <c r="D103" s="160" t="s">
        <v>346</v>
      </c>
      <c r="E103" s="161" t="s">
        <v>347</v>
      </c>
      <c r="F103" s="159" t="s">
        <v>111</v>
      </c>
      <c r="G103" s="162">
        <v>0.699</v>
      </c>
      <c r="H103" s="162"/>
      <c r="I103" s="162"/>
      <c r="J103" s="163"/>
      <c r="K103" s="162"/>
      <c r="L103" s="163"/>
      <c r="M103" s="162"/>
      <c r="N103" s="164"/>
      <c r="O103" s="165">
        <v>32</v>
      </c>
      <c r="P103" s="160" t="s">
        <v>112</v>
      </c>
    </row>
    <row r="104" spans="1:16" s="16" customFormat="1" ht="24" customHeight="1">
      <c r="A104" s="153" t="s">
        <v>352</v>
      </c>
      <c r="B104" s="153" t="s">
        <v>107</v>
      </c>
      <c r="C104" s="153" t="s">
        <v>331</v>
      </c>
      <c r="D104" s="16" t="s">
        <v>353</v>
      </c>
      <c r="E104" s="154" t="s">
        <v>354</v>
      </c>
      <c r="F104" s="153" t="s">
        <v>139</v>
      </c>
      <c r="G104" s="155">
        <v>212.54</v>
      </c>
      <c r="H104" s="155"/>
      <c r="I104" s="155"/>
      <c r="J104" s="156"/>
      <c r="K104" s="155"/>
      <c r="L104" s="156"/>
      <c r="M104" s="155"/>
      <c r="N104" s="157"/>
      <c r="O104" s="158">
        <v>16</v>
      </c>
      <c r="P104" s="16" t="s">
        <v>112</v>
      </c>
    </row>
    <row r="105" spans="1:16" s="16" customFormat="1" ht="24" customHeight="1">
      <c r="A105" s="153" t="s">
        <v>355</v>
      </c>
      <c r="B105" s="153" t="s">
        <v>107</v>
      </c>
      <c r="C105" s="153" t="s">
        <v>331</v>
      </c>
      <c r="D105" s="16" t="s">
        <v>356</v>
      </c>
      <c r="E105" s="154" t="s">
        <v>357</v>
      </c>
      <c r="F105" s="153" t="s">
        <v>139</v>
      </c>
      <c r="G105" s="155">
        <v>48.65</v>
      </c>
      <c r="H105" s="155"/>
      <c r="I105" s="155"/>
      <c r="J105" s="156"/>
      <c r="K105" s="155"/>
      <c r="L105" s="156"/>
      <c r="M105" s="155"/>
      <c r="N105" s="157"/>
      <c r="O105" s="158">
        <v>16</v>
      </c>
      <c r="P105" s="16" t="s">
        <v>112</v>
      </c>
    </row>
    <row r="106" spans="1:16" s="16" customFormat="1" ht="24" customHeight="1">
      <c r="A106" s="153" t="s">
        <v>358</v>
      </c>
      <c r="B106" s="153" t="s">
        <v>107</v>
      </c>
      <c r="C106" s="153" t="s">
        <v>331</v>
      </c>
      <c r="D106" s="16" t="s">
        <v>359</v>
      </c>
      <c r="E106" s="154" t="s">
        <v>360</v>
      </c>
      <c r="F106" s="153" t="s">
        <v>111</v>
      </c>
      <c r="G106" s="155">
        <v>12.798</v>
      </c>
      <c r="H106" s="155"/>
      <c r="I106" s="155"/>
      <c r="J106" s="156"/>
      <c r="K106" s="155"/>
      <c r="L106" s="156"/>
      <c r="M106" s="155"/>
      <c r="N106" s="157"/>
      <c r="O106" s="158">
        <v>16</v>
      </c>
      <c r="P106" s="16" t="s">
        <v>112</v>
      </c>
    </row>
    <row r="107" spans="1:16" s="16" customFormat="1" ht="24" customHeight="1">
      <c r="A107" s="153" t="s">
        <v>361</v>
      </c>
      <c r="B107" s="153" t="s">
        <v>107</v>
      </c>
      <c r="C107" s="153" t="s">
        <v>331</v>
      </c>
      <c r="D107" s="16" t="s">
        <v>362</v>
      </c>
      <c r="E107" s="154" t="s">
        <v>363</v>
      </c>
      <c r="F107" s="153" t="s">
        <v>247</v>
      </c>
      <c r="G107" s="155">
        <v>113</v>
      </c>
      <c r="H107" s="155"/>
      <c r="I107" s="155"/>
      <c r="J107" s="156"/>
      <c r="K107" s="155"/>
      <c r="L107" s="156"/>
      <c r="M107" s="155"/>
      <c r="N107" s="157"/>
      <c r="O107" s="158">
        <v>16</v>
      </c>
      <c r="P107" s="16" t="s">
        <v>112</v>
      </c>
    </row>
    <row r="108" spans="1:16" s="16" customFormat="1" ht="13.5" customHeight="1">
      <c r="A108" s="159" t="s">
        <v>364</v>
      </c>
      <c r="B108" s="159" t="s">
        <v>211</v>
      </c>
      <c r="C108" s="159" t="s">
        <v>212</v>
      </c>
      <c r="D108" s="160" t="s">
        <v>365</v>
      </c>
      <c r="E108" s="161" t="s">
        <v>366</v>
      </c>
      <c r="F108" s="159" t="s">
        <v>111</v>
      </c>
      <c r="G108" s="162">
        <v>3.964</v>
      </c>
      <c r="H108" s="162"/>
      <c r="I108" s="162"/>
      <c r="J108" s="163"/>
      <c r="K108" s="162"/>
      <c r="L108" s="163"/>
      <c r="M108" s="162"/>
      <c r="N108" s="164"/>
      <c r="O108" s="165">
        <v>32</v>
      </c>
      <c r="P108" s="160" t="s">
        <v>112</v>
      </c>
    </row>
    <row r="109" spans="1:16" s="16" customFormat="1" ht="13.5" customHeight="1">
      <c r="A109" s="153" t="s">
        <v>367</v>
      </c>
      <c r="B109" s="153" t="s">
        <v>107</v>
      </c>
      <c r="C109" s="153" t="s">
        <v>331</v>
      </c>
      <c r="D109" s="16" t="s">
        <v>368</v>
      </c>
      <c r="E109" s="154" t="s">
        <v>369</v>
      </c>
      <c r="F109" s="153" t="s">
        <v>111</v>
      </c>
      <c r="G109" s="155">
        <v>3.964</v>
      </c>
      <c r="H109" s="155"/>
      <c r="I109" s="155"/>
      <c r="J109" s="156"/>
      <c r="K109" s="155"/>
      <c r="L109" s="156"/>
      <c r="M109" s="155"/>
      <c r="N109" s="157"/>
      <c r="O109" s="158">
        <v>16</v>
      </c>
      <c r="P109" s="16" t="s">
        <v>112</v>
      </c>
    </row>
    <row r="110" spans="1:16" s="16" customFormat="1" ht="13.5" customHeight="1">
      <c r="A110" s="153" t="s">
        <v>370</v>
      </c>
      <c r="B110" s="153" t="s">
        <v>107</v>
      </c>
      <c r="C110" s="153" t="s">
        <v>331</v>
      </c>
      <c r="D110" s="16" t="s">
        <v>371</v>
      </c>
      <c r="E110" s="154" t="s">
        <v>372</v>
      </c>
      <c r="F110" s="153" t="s">
        <v>133</v>
      </c>
      <c r="G110" s="155">
        <v>9.068</v>
      </c>
      <c r="H110" s="155"/>
      <c r="I110" s="155"/>
      <c r="J110" s="156"/>
      <c r="K110" s="155"/>
      <c r="L110" s="156"/>
      <c r="M110" s="155"/>
      <c r="N110" s="157"/>
      <c r="O110" s="158">
        <v>16</v>
      </c>
      <c r="P110" s="16" t="s">
        <v>112</v>
      </c>
    </row>
    <row r="111" spans="2:16" s="131" customFormat="1" ht="12.75" customHeight="1">
      <c r="B111" s="135" t="s">
        <v>61</v>
      </c>
      <c r="D111" s="136" t="s">
        <v>373</v>
      </c>
      <c r="E111" s="136" t="s">
        <v>374</v>
      </c>
      <c r="I111" s="137"/>
      <c r="K111" s="137"/>
      <c r="M111" s="137"/>
      <c r="P111" s="136" t="s">
        <v>105</v>
      </c>
    </row>
    <row r="112" spans="1:16" s="16" customFormat="1" ht="24" customHeight="1">
      <c r="A112" s="153" t="s">
        <v>375</v>
      </c>
      <c r="B112" s="153" t="s">
        <v>107</v>
      </c>
      <c r="C112" s="153" t="s">
        <v>373</v>
      </c>
      <c r="D112" s="16" t="s">
        <v>376</v>
      </c>
      <c r="E112" s="154" t="s">
        <v>377</v>
      </c>
      <c r="F112" s="153" t="s">
        <v>139</v>
      </c>
      <c r="G112" s="155">
        <v>121.26</v>
      </c>
      <c r="H112" s="155"/>
      <c r="I112" s="155"/>
      <c r="J112" s="156"/>
      <c r="K112" s="155"/>
      <c r="L112" s="156"/>
      <c r="M112" s="155"/>
      <c r="N112" s="157"/>
      <c r="O112" s="158">
        <v>16</v>
      </c>
      <c r="P112" s="16" t="s">
        <v>112</v>
      </c>
    </row>
    <row r="113" spans="2:16" s="131" customFormat="1" ht="12.75" customHeight="1">
      <c r="B113" s="135" t="s">
        <v>61</v>
      </c>
      <c r="D113" s="136" t="s">
        <v>378</v>
      </c>
      <c r="E113" s="136" t="s">
        <v>379</v>
      </c>
      <c r="I113" s="137"/>
      <c r="K113" s="137"/>
      <c r="M113" s="137"/>
      <c r="P113" s="136" t="s">
        <v>105</v>
      </c>
    </row>
    <row r="114" spans="1:16" s="16" customFormat="1" ht="33" customHeight="1">
      <c r="A114" s="153" t="s">
        <v>380</v>
      </c>
      <c r="B114" s="153" t="s">
        <v>107</v>
      </c>
      <c r="C114" s="153" t="s">
        <v>378</v>
      </c>
      <c r="D114" s="16" t="s">
        <v>381</v>
      </c>
      <c r="E114" s="154" t="s">
        <v>690</v>
      </c>
      <c r="F114" s="153" t="s">
        <v>139</v>
      </c>
      <c r="G114" s="155">
        <v>232.4</v>
      </c>
      <c r="H114" s="155"/>
      <c r="I114" s="155"/>
      <c r="J114" s="156"/>
      <c r="K114" s="155"/>
      <c r="L114" s="156"/>
      <c r="M114" s="155"/>
      <c r="N114" s="157"/>
      <c r="O114" s="158">
        <v>16</v>
      </c>
      <c r="P114" s="16" t="s">
        <v>112</v>
      </c>
    </row>
    <row r="115" spans="1:16" s="16" customFormat="1" ht="13.5" customHeight="1">
      <c r="A115" s="153" t="s">
        <v>382</v>
      </c>
      <c r="B115" s="153" t="s">
        <v>107</v>
      </c>
      <c r="C115" s="153" t="s">
        <v>378</v>
      </c>
      <c r="D115" s="16" t="s">
        <v>383</v>
      </c>
      <c r="E115" s="154" t="s">
        <v>691</v>
      </c>
      <c r="F115" s="153" t="s">
        <v>247</v>
      </c>
      <c r="G115" s="155">
        <v>61.2</v>
      </c>
      <c r="H115" s="155"/>
      <c r="I115" s="155"/>
      <c r="J115" s="156"/>
      <c r="K115" s="155"/>
      <c r="L115" s="156"/>
      <c r="M115" s="155"/>
      <c r="N115" s="157"/>
      <c r="O115" s="158">
        <v>16</v>
      </c>
      <c r="P115" s="16" t="s">
        <v>112</v>
      </c>
    </row>
    <row r="116" spans="1:16" s="16" customFormat="1" ht="13.5" customHeight="1">
      <c r="A116" s="153" t="s">
        <v>384</v>
      </c>
      <c r="B116" s="153" t="s">
        <v>107</v>
      </c>
      <c r="C116" s="153" t="s">
        <v>378</v>
      </c>
      <c r="D116" s="16" t="s">
        <v>385</v>
      </c>
      <c r="E116" s="154" t="s">
        <v>692</v>
      </c>
      <c r="F116" s="153" t="s">
        <v>247</v>
      </c>
      <c r="G116" s="155">
        <v>34.28</v>
      </c>
      <c r="H116" s="155"/>
      <c r="I116" s="155"/>
      <c r="J116" s="156"/>
      <c r="K116" s="155"/>
      <c r="L116" s="156"/>
      <c r="M116" s="155"/>
      <c r="N116" s="157"/>
      <c r="O116" s="158">
        <v>16</v>
      </c>
      <c r="P116" s="16" t="s">
        <v>112</v>
      </c>
    </row>
    <row r="117" spans="1:16" s="16" customFormat="1" ht="13.5" customHeight="1">
      <c r="A117" s="153" t="s">
        <v>386</v>
      </c>
      <c r="B117" s="153" t="s">
        <v>107</v>
      </c>
      <c r="C117" s="153" t="s">
        <v>378</v>
      </c>
      <c r="D117" s="16" t="s">
        <v>387</v>
      </c>
      <c r="E117" s="154" t="s">
        <v>693</v>
      </c>
      <c r="F117" s="153" t="s">
        <v>247</v>
      </c>
      <c r="G117" s="155">
        <v>6.8</v>
      </c>
      <c r="H117" s="155"/>
      <c r="I117" s="155"/>
      <c r="J117" s="156"/>
      <c r="K117" s="155"/>
      <c r="L117" s="156"/>
      <c r="M117" s="155"/>
      <c r="N117" s="157"/>
      <c r="O117" s="158">
        <v>16</v>
      </c>
      <c r="P117" s="16" t="s">
        <v>112</v>
      </c>
    </row>
    <row r="118" spans="1:16" s="16" customFormat="1" ht="13.5" customHeight="1">
      <c r="A118" s="153" t="s">
        <v>388</v>
      </c>
      <c r="B118" s="153" t="s">
        <v>107</v>
      </c>
      <c r="C118" s="153" t="s">
        <v>378</v>
      </c>
      <c r="D118" s="16" t="s">
        <v>389</v>
      </c>
      <c r="E118" s="154" t="s">
        <v>390</v>
      </c>
      <c r="F118" s="153" t="s">
        <v>139</v>
      </c>
      <c r="G118" s="155">
        <v>212.54</v>
      </c>
      <c r="H118" s="155"/>
      <c r="I118" s="155"/>
      <c r="J118" s="156"/>
      <c r="K118" s="155"/>
      <c r="L118" s="156"/>
      <c r="M118" s="155"/>
      <c r="N118" s="157"/>
      <c r="O118" s="158">
        <v>16</v>
      </c>
      <c r="P118" s="16" t="s">
        <v>112</v>
      </c>
    </row>
    <row r="119" spans="1:16" s="16" customFormat="1" ht="24" customHeight="1">
      <c r="A119" s="153" t="s">
        <v>391</v>
      </c>
      <c r="B119" s="153" t="s">
        <v>107</v>
      </c>
      <c r="C119" s="153" t="s">
        <v>378</v>
      </c>
      <c r="D119" s="16" t="s">
        <v>392</v>
      </c>
      <c r="E119" s="154" t="s">
        <v>393</v>
      </c>
      <c r="F119" s="153" t="s">
        <v>247</v>
      </c>
      <c r="G119" s="155">
        <v>61.4</v>
      </c>
      <c r="H119" s="155"/>
      <c r="I119" s="155"/>
      <c r="J119" s="156"/>
      <c r="K119" s="155"/>
      <c r="L119" s="156"/>
      <c r="M119" s="155"/>
      <c r="N119" s="157"/>
      <c r="O119" s="158">
        <v>16</v>
      </c>
      <c r="P119" s="16" t="s">
        <v>112</v>
      </c>
    </row>
    <row r="120" spans="1:16" s="16" customFormat="1" ht="13.5" customHeight="1">
      <c r="A120" s="153" t="s">
        <v>394</v>
      </c>
      <c r="B120" s="153" t="s">
        <v>107</v>
      </c>
      <c r="C120" s="153" t="s">
        <v>378</v>
      </c>
      <c r="D120" s="16" t="s">
        <v>395</v>
      </c>
      <c r="E120" s="154" t="s">
        <v>396</v>
      </c>
      <c r="F120" s="153" t="s">
        <v>247</v>
      </c>
      <c r="G120" s="155">
        <v>61.4</v>
      </c>
      <c r="H120" s="155"/>
      <c r="I120" s="155"/>
      <c r="J120" s="156"/>
      <c r="K120" s="155"/>
      <c r="L120" s="156"/>
      <c r="M120" s="155"/>
      <c r="N120" s="157"/>
      <c r="O120" s="158">
        <v>16</v>
      </c>
      <c r="P120" s="16" t="s">
        <v>112</v>
      </c>
    </row>
    <row r="121" spans="1:16" s="16" customFormat="1" ht="13.5" customHeight="1">
      <c r="A121" s="153" t="s">
        <v>397</v>
      </c>
      <c r="B121" s="153" t="s">
        <v>107</v>
      </c>
      <c r="C121" s="153" t="s">
        <v>378</v>
      </c>
      <c r="D121" s="16" t="s">
        <v>398</v>
      </c>
      <c r="E121" s="154" t="s">
        <v>399</v>
      </c>
      <c r="F121" s="153" t="s">
        <v>247</v>
      </c>
      <c r="G121" s="155">
        <v>13.4</v>
      </c>
      <c r="H121" s="155"/>
      <c r="I121" s="155"/>
      <c r="J121" s="156"/>
      <c r="K121" s="155"/>
      <c r="L121" s="156"/>
      <c r="M121" s="155"/>
      <c r="N121" s="157"/>
      <c r="O121" s="158">
        <v>16</v>
      </c>
      <c r="P121" s="16" t="s">
        <v>112</v>
      </c>
    </row>
    <row r="122" spans="1:16" s="16" customFormat="1" ht="13.5" customHeight="1">
      <c r="A122" s="153" t="s">
        <v>400</v>
      </c>
      <c r="B122" s="153" t="s">
        <v>107</v>
      </c>
      <c r="C122" s="153" t="s">
        <v>378</v>
      </c>
      <c r="D122" s="16" t="s">
        <v>401</v>
      </c>
      <c r="E122" s="154" t="s">
        <v>694</v>
      </c>
      <c r="F122" s="153" t="s">
        <v>247</v>
      </c>
      <c r="G122" s="155">
        <v>8.95</v>
      </c>
      <c r="H122" s="155"/>
      <c r="I122" s="155"/>
      <c r="J122" s="156"/>
      <c r="K122" s="155"/>
      <c r="L122" s="156"/>
      <c r="M122" s="155"/>
      <c r="N122" s="157"/>
      <c r="O122" s="158">
        <v>16</v>
      </c>
      <c r="P122" s="16" t="s">
        <v>112</v>
      </c>
    </row>
    <row r="123" spans="1:16" s="16" customFormat="1" ht="13.5" customHeight="1">
      <c r="A123" s="153" t="s">
        <v>402</v>
      </c>
      <c r="B123" s="153" t="s">
        <v>107</v>
      </c>
      <c r="C123" s="153" t="s">
        <v>378</v>
      </c>
      <c r="D123" s="16" t="s">
        <v>403</v>
      </c>
      <c r="E123" s="154" t="s">
        <v>695</v>
      </c>
      <c r="F123" s="153" t="s">
        <v>247</v>
      </c>
      <c r="G123" s="155">
        <v>67</v>
      </c>
      <c r="H123" s="155"/>
      <c r="I123" s="155"/>
      <c r="J123" s="156"/>
      <c r="K123" s="155"/>
      <c r="L123" s="156"/>
      <c r="M123" s="155"/>
      <c r="N123" s="157"/>
      <c r="O123" s="158">
        <v>16</v>
      </c>
      <c r="P123" s="16" t="s">
        <v>112</v>
      </c>
    </row>
    <row r="124" spans="1:16" s="16" customFormat="1" ht="13.5" customHeight="1">
      <c r="A124" s="153" t="s">
        <v>404</v>
      </c>
      <c r="B124" s="153" t="s">
        <v>107</v>
      </c>
      <c r="C124" s="153" t="s">
        <v>378</v>
      </c>
      <c r="D124" s="16" t="s">
        <v>405</v>
      </c>
      <c r="E124" s="154" t="s">
        <v>696</v>
      </c>
      <c r="F124" s="153" t="s">
        <v>247</v>
      </c>
      <c r="G124" s="155">
        <v>13.4</v>
      </c>
      <c r="H124" s="155"/>
      <c r="I124" s="155"/>
      <c r="J124" s="156"/>
      <c r="K124" s="155"/>
      <c r="L124" s="156"/>
      <c r="M124" s="155"/>
      <c r="N124" s="157"/>
      <c r="O124" s="158">
        <v>16</v>
      </c>
      <c r="P124" s="16" t="s">
        <v>112</v>
      </c>
    </row>
    <row r="125" spans="1:16" s="16" customFormat="1" ht="13.5" customHeight="1">
      <c r="A125" s="153" t="s">
        <v>406</v>
      </c>
      <c r="B125" s="153" t="s">
        <v>107</v>
      </c>
      <c r="C125" s="153" t="s">
        <v>378</v>
      </c>
      <c r="D125" s="16" t="s">
        <v>407</v>
      </c>
      <c r="E125" s="154" t="s">
        <v>697</v>
      </c>
      <c r="F125" s="153" t="s">
        <v>251</v>
      </c>
      <c r="G125" s="155">
        <v>4</v>
      </c>
      <c r="H125" s="155"/>
      <c r="I125" s="155"/>
      <c r="J125" s="156"/>
      <c r="K125" s="155"/>
      <c r="L125" s="156"/>
      <c r="M125" s="155"/>
      <c r="N125" s="157"/>
      <c r="O125" s="158">
        <v>16</v>
      </c>
      <c r="P125" s="16" t="s">
        <v>112</v>
      </c>
    </row>
    <row r="126" spans="1:16" s="16" customFormat="1" ht="13.5" customHeight="1">
      <c r="A126" s="153" t="s">
        <v>408</v>
      </c>
      <c r="B126" s="153" t="s">
        <v>107</v>
      </c>
      <c r="C126" s="153" t="s">
        <v>378</v>
      </c>
      <c r="D126" s="16" t="s">
        <v>409</v>
      </c>
      <c r="E126" s="154" t="s">
        <v>698</v>
      </c>
      <c r="F126" s="153" t="s">
        <v>251</v>
      </c>
      <c r="G126" s="155">
        <v>4</v>
      </c>
      <c r="H126" s="155"/>
      <c r="I126" s="155"/>
      <c r="J126" s="156"/>
      <c r="K126" s="155"/>
      <c r="L126" s="156"/>
      <c r="M126" s="155"/>
      <c r="N126" s="157"/>
      <c r="O126" s="158">
        <v>16</v>
      </c>
      <c r="P126" s="16" t="s">
        <v>112</v>
      </c>
    </row>
    <row r="127" spans="1:16" s="16" customFormat="1" ht="13.5" customHeight="1">
      <c r="A127" s="153" t="s">
        <v>284</v>
      </c>
      <c r="B127" s="153" t="s">
        <v>107</v>
      </c>
      <c r="C127" s="153" t="s">
        <v>378</v>
      </c>
      <c r="D127" s="16" t="s">
        <v>410</v>
      </c>
      <c r="E127" s="154" t="s">
        <v>699</v>
      </c>
      <c r="F127" s="153" t="s">
        <v>251</v>
      </c>
      <c r="G127" s="155">
        <v>4</v>
      </c>
      <c r="H127" s="155"/>
      <c r="I127" s="155"/>
      <c r="J127" s="156"/>
      <c r="K127" s="155"/>
      <c r="L127" s="156"/>
      <c r="M127" s="155"/>
      <c r="N127" s="157"/>
      <c r="O127" s="158">
        <v>16</v>
      </c>
      <c r="P127" s="16" t="s">
        <v>112</v>
      </c>
    </row>
    <row r="128" spans="1:16" s="16" customFormat="1" ht="29.25" customHeight="1">
      <c r="A128" s="153" t="s">
        <v>411</v>
      </c>
      <c r="B128" s="153" t="s">
        <v>107</v>
      </c>
      <c r="C128" s="153" t="s">
        <v>378</v>
      </c>
      <c r="D128" s="16" t="s">
        <v>412</v>
      </c>
      <c r="E128" s="154" t="s">
        <v>700</v>
      </c>
      <c r="F128" s="153" t="s">
        <v>247</v>
      </c>
      <c r="G128" s="155">
        <v>67</v>
      </c>
      <c r="H128" s="155"/>
      <c r="I128" s="155"/>
      <c r="J128" s="156"/>
      <c r="K128" s="155"/>
      <c r="L128" s="156"/>
      <c r="M128" s="155"/>
      <c r="N128" s="157"/>
      <c r="O128" s="158">
        <v>16</v>
      </c>
      <c r="P128" s="16" t="s">
        <v>112</v>
      </c>
    </row>
    <row r="129" spans="1:16" s="16" customFormat="1" ht="13.5" customHeight="1">
      <c r="A129" s="153" t="s">
        <v>413</v>
      </c>
      <c r="B129" s="153" t="s">
        <v>107</v>
      </c>
      <c r="C129" s="153" t="s">
        <v>378</v>
      </c>
      <c r="D129" s="16" t="s">
        <v>414</v>
      </c>
      <c r="E129" s="154" t="s">
        <v>701</v>
      </c>
      <c r="F129" s="153" t="s">
        <v>251</v>
      </c>
      <c r="G129" s="155">
        <v>4</v>
      </c>
      <c r="H129" s="155"/>
      <c r="I129" s="155"/>
      <c r="J129" s="156"/>
      <c r="K129" s="155"/>
      <c r="L129" s="156"/>
      <c r="M129" s="155"/>
      <c r="N129" s="157"/>
      <c r="O129" s="158">
        <v>16</v>
      </c>
      <c r="P129" s="16" t="s">
        <v>112</v>
      </c>
    </row>
    <row r="130" spans="1:16" s="16" customFormat="1" ht="13.5" customHeight="1">
      <c r="A130" s="153" t="s">
        <v>415</v>
      </c>
      <c r="B130" s="153" t="s">
        <v>107</v>
      </c>
      <c r="C130" s="153" t="s">
        <v>378</v>
      </c>
      <c r="D130" s="16" t="s">
        <v>416</v>
      </c>
      <c r="E130" s="154" t="s">
        <v>417</v>
      </c>
      <c r="F130" s="153" t="s">
        <v>44</v>
      </c>
      <c r="G130" s="155"/>
      <c r="H130" s="155"/>
      <c r="I130" s="155"/>
      <c r="J130" s="156"/>
      <c r="K130" s="155"/>
      <c r="L130" s="156"/>
      <c r="M130" s="155"/>
      <c r="N130" s="157"/>
      <c r="O130" s="158">
        <v>16</v>
      </c>
      <c r="P130" s="16" t="s">
        <v>112</v>
      </c>
    </row>
    <row r="131" spans="2:16" s="131" customFormat="1" ht="12.75" customHeight="1">
      <c r="B131" s="135" t="s">
        <v>61</v>
      </c>
      <c r="D131" s="136" t="s">
        <v>418</v>
      </c>
      <c r="E131" s="136" t="s">
        <v>419</v>
      </c>
      <c r="I131" s="137"/>
      <c r="K131" s="137"/>
      <c r="M131" s="137"/>
      <c r="P131" s="136" t="s">
        <v>105</v>
      </c>
    </row>
    <row r="132" spans="1:16" s="16" customFormat="1" ht="24" customHeight="1">
      <c r="A132" s="153" t="s">
        <v>420</v>
      </c>
      <c r="B132" s="153" t="s">
        <v>107</v>
      </c>
      <c r="C132" s="153" t="s">
        <v>418</v>
      </c>
      <c r="D132" s="16" t="s">
        <v>421</v>
      </c>
      <c r="E132" s="154" t="s">
        <v>422</v>
      </c>
      <c r="F132" s="153" t="s">
        <v>139</v>
      </c>
      <c r="G132" s="155">
        <v>70.6</v>
      </c>
      <c r="H132" s="155"/>
      <c r="I132" s="155"/>
      <c r="J132" s="156"/>
      <c r="K132" s="155"/>
      <c r="L132" s="156"/>
      <c r="M132" s="155"/>
      <c r="N132" s="157"/>
      <c r="O132" s="158">
        <v>16</v>
      </c>
      <c r="P132" s="16" t="s">
        <v>112</v>
      </c>
    </row>
    <row r="133" spans="1:16" s="16" customFormat="1" ht="13.5" customHeight="1">
      <c r="A133" s="159" t="s">
        <v>423</v>
      </c>
      <c r="B133" s="159" t="s">
        <v>211</v>
      </c>
      <c r="C133" s="159" t="s">
        <v>212</v>
      </c>
      <c r="D133" s="160" t="s">
        <v>424</v>
      </c>
      <c r="E133" s="161" t="s">
        <v>425</v>
      </c>
      <c r="F133" s="159" t="s">
        <v>139</v>
      </c>
      <c r="G133" s="162">
        <v>73.424</v>
      </c>
      <c r="H133" s="162"/>
      <c r="I133" s="162"/>
      <c r="J133" s="163"/>
      <c r="K133" s="162"/>
      <c r="L133" s="163"/>
      <c r="M133" s="162"/>
      <c r="N133" s="164"/>
      <c r="O133" s="165">
        <v>32</v>
      </c>
      <c r="P133" s="160" t="s">
        <v>112</v>
      </c>
    </row>
    <row r="134" spans="2:16" s="131" customFormat="1" ht="12.75" customHeight="1">
      <c r="B134" s="135" t="s">
        <v>61</v>
      </c>
      <c r="D134" s="136" t="s">
        <v>426</v>
      </c>
      <c r="E134" s="136" t="s">
        <v>427</v>
      </c>
      <c r="I134" s="137"/>
      <c r="K134" s="137"/>
      <c r="M134" s="137"/>
      <c r="P134" s="136" t="s">
        <v>105</v>
      </c>
    </row>
    <row r="135" spans="1:16" s="16" customFormat="1" ht="24" customHeight="1">
      <c r="A135" s="153" t="s">
        <v>428</v>
      </c>
      <c r="B135" s="153" t="s">
        <v>107</v>
      </c>
      <c r="C135" s="153" t="s">
        <v>426</v>
      </c>
      <c r="D135" s="16" t="s">
        <v>429</v>
      </c>
      <c r="E135" s="154" t="s">
        <v>430</v>
      </c>
      <c r="F135" s="153" t="s">
        <v>247</v>
      </c>
      <c r="G135" s="155">
        <v>4.9</v>
      </c>
      <c r="H135" s="155"/>
      <c r="I135" s="155"/>
      <c r="J135" s="156"/>
      <c r="K135" s="155"/>
      <c r="L135" s="156"/>
      <c r="M135" s="155"/>
      <c r="N135" s="157"/>
      <c r="O135" s="158">
        <v>16</v>
      </c>
      <c r="P135" s="16" t="s">
        <v>112</v>
      </c>
    </row>
    <row r="136" spans="1:16" s="16" customFormat="1" ht="31.5" customHeight="1">
      <c r="A136" s="159" t="s">
        <v>431</v>
      </c>
      <c r="B136" s="159" t="s">
        <v>211</v>
      </c>
      <c r="C136" s="159" t="s">
        <v>212</v>
      </c>
      <c r="D136" s="160" t="s">
        <v>432</v>
      </c>
      <c r="E136" s="161" t="s">
        <v>702</v>
      </c>
      <c r="F136" s="159" t="s">
        <v>247</v>
      </c>
      <c r="G136" s="162">
        <v>4.9</v>
      </c>
      <c r="H136" s="162"/>
      <c r="I136" s="162"/>
      <c r="J136" s="163"/>
      <c r="K136" s="162"/>
      <c r="L136" s="163"/>
      <c r="M136" s="162"/>
      <c r="N136" s="164"/>
      <c r="O136" s="165">
        <v>32</v>
      </c>
      <c r="P136" s="160" t="s">
        <v>112</v>
      </c>
    </row>
    <row r="137" spans="1:16" s="16" customFormat="1" ht="24" customHeight="1">
      <c r="A137" s="153" t="s">
        <v>433</v>
      </c>
      <c r="B137" s="153" t="s">
        <v>107</v>
      </c>
      <c r="C137" s="153" t="s">
        <v>426</v>
      </c>
      <c r="D137" s="16" t="s">
        <v>434</v>
      </c>
      <c r="E137" s="154" t="s">
        <v>435</v>
      </c>
      <c r="F137" s="153" t="s">
        <v>436</v>
      </c>
      <c r="G137" s="155">
        <v>241.65</v>
      </c>
      <c r="H137" s="155"/>
      <c r="I137" s="155"/>
      <c r="J137" s="156"/>
      <c r="K137" s="155"/>
      <c r="L137" s="156"/>
      <c r="M137" s="155"/>
      <c r="N137" s="157"/>
      <c r="O137" s="158">
        <v>16</v>
      </c>
      <c r="P137" s="16" t="s">
        <v>112</v>
      </c>
    </row>
    <row r="138" spans="1:16" s="16" customFormat="1" ht="13.5" customHeight="1">
      <c r="A138" s="159" t="s">
        <v>437</v>
      </c>
      <c r="B138" s="159" t="s">
        <v>211</v>
      </c>
      <c r="C138" s="159" t="s">
        <v>212</v>
      </c>
      <c r="D138" s="160" t="s">
        <v>438</v>
      </c>
      <c r="E138" s="161" t="s">
        <v>439</v>
      </c>
      <c r="F138" s="159" t="s">
        <v>436</v>
      </c>
      <c r="G138" s="162">
        <v>241.65</v>
      </c>
      <c r="H138" s="162"/>
      <c r="I138" s="162"/>
      <c r="J138" s="163"/>
      <c r="K138" s="162"/>
      <c r="L138" s="163"/>
      <c r="M138" s="162"/>
      <c r="N138" s="164"/>
      <c r="O138" s="165">
        <v>32</v>
      </c>
      <c r="P138" s="160" t="s">
        <v>112</v>
      </c>
    </row>
    <row r="139" spans="1:16" s="16" customFormat="1" ht="24" customHeight="1">
      <c r="A139" s="153" t="s">
        <v>440</v>
      </c>
      <c r="B139" s="153" t="s">
        <v>107</v>
      </c>
      <c r="C139" s="153" t="s">
        <v>426</v>
      </c>
      <c r="D139" s="16" t="s">
        <v>441</v>
      </c>
      <c r="E139" s="154" t="s">
        <v>442</v>
      </c>
      <c r="F139" s="153" t="s">
        <v>44</v>
      </c>
      <c r="G139" s="155"/>
      <c r="H139" s="155"/>
      <c r="I139" s="155"/>
      <c r="J139" s="156"/>
      <c r="K139" s="155"/>
      <c r="L139" s="156"/>
      <c r="M139" s="155"/>
      <c r="N139" s="157"/>
      <c r="O139" s="158">
        <v>16</v>
      </c>
      <c r="P139" s="16" t="s">
        <v>112</v>
      </c>
    </row>
    <row r="140" spans="2:16" s="131" customFormat="1" ht="12.75" customHeight="1">
      <c r="B140" s="135" t="s">
        <v>61</v>
      </c>
      <c r="D140" s="136" t="s">
        <v>443</v>
      </c>
      <c r="E140" s="136" t="s">
        <v>444</v>
      </c>
      <c r="I140" s="137"/>
      <c r="K140" s="137"/>
      <c r="M140" s="137"/>
      <c r="P140" s="136" t="s">
        <v>105</v>
      </c>
    </row>
    <row r="141" spans="1:16" s="16" customFormat="1" ht="24" customHeight="1">
      <c r="A141" s="153" t="s">
        <v>445</v>
      </c>
      <c r="B141" s="153" t="s">
        <v>107</v>
      </c>
      <c r="C141" s="153" t="s">
        <v>443</v>
      </c>
      <c r="D141" s="16" t="s">
        <v>446</v>
      </c>
      <c r="E141" s="154" t="s">
        <v>447</v>
      </c>
      <c r="F141" s="153" t="s">
        <v>139</v>
      </c>
      <c r="G141" s="155">
        <v>18.15</v>
      </c>
      <c r="H141" s="155"/>
      <c r="I141" s="155"/>
      <c r="J141" s="156"/>
      <c r="K141" s="155"/>
      <c r="L141" s="156"/>
      <c r="M141" s="155"/>
      <c r="N141" s="157"/>
      <c r="O141" s="158">
        <v>16</v>
      </c>
      <c r="P141" s="16" t="s">
        <v>112</v>
      </c>
    </row>
    <row r="142" spans="1:16" s="16" customFormat="1" ht="13.5" customHeight="1">
      <c r="A142" s="159" t="s">
        <v>448</v>
      </c>
      <c r="B142" s="159" t="s">
        <v>211</v>
      </c>
      <c r="C142" s="159" t="s">
        <v>212</v>
      </c>
      <c r="D142" s="160" t="s">
        <v>449</v>
      </c>
      <c r="E142" s="161" t="s">
        <v>703</v>
      </c>
      <c r="F142" s="159" t="s">
        <v>139</v>
      </c>
      <c r="G142" s="162">
        <v>18.513</v>
      </c>
      <c r="H142" s="162"/>
      <c r="I142" s="162"/>
      <c r="J142" s="163"/>
      <c r="K142" s="162"/>
      <c r="L142" s="163"/>
      <c r="M142" s="162"/>
      <c r="N142" s="164"/>
      <c r="O142" s="165">
        <v>32</v>
      </c>
      <c r="P142" s="160" t="s">
        <v>112</v>
      </c>
    </row>
    <row r="143" spans="1:16" s="16" customFormat="1" ht="24" customHeight="1">
      <c r="A143" s="153" t="s">
        <v>450</v>
      </c>
      <c r="B143" s="153" t="s">
        <v>107</v>
      </c>
      <c r="C143" s="153" t="s">
        <v>443</v>
      </c>
      <c r="D143" s="16" t="s">
        <v>451</v>
      </c>
      <c r="E143" s="154" t="s">
        <v>452</v>
      </c>
      <c r="F143" s="153" t="s">
        <v>139</v>
      </c>
      <c r="G143" s="155">
        <v>34.31</v>
      </c>
      <c r="H143" s="155"/>
      <c r="I143" s="155"/>
      <c r="J143" s="156"/>
      <c r="K143" s="155"/>
      <c r="L143" s="156"/>
      <c r="M143" s="155"/>
      <c r="N143" s="157"/>
      <c r="O143" s="158">
        <v>16</v>
      </c>
      <c r="P143" s="16" t="s">
        <v>112</v>
      </c>
    </row>
    <row r="144" spans="1:16" s="16" customFormat="1" ht="13.5" customHeight="1">
      <c r="A144" s="159" t="s">
        <v>453</v>
      </c>
      <c r="B144" s="159" t="s">
        <v>211</v>
      </c>
      <c r="C144" s="159" t="s">
        <v>212</v>
      </c>
      <c r="D144" s="160" t="s">
        <v>454</v>
      </c>
      <c r="E144" s="161" t="s">
        <v>455</v>
      </c>
      <c r="F144" s="159" t="s">
        <v>139</v>
      </c>
      <c r="G144" s="162">
        <v>37.741</v>
      </c>
      <c r="H144" s="162"/>
      <c r="I144" s="162"/>
      <c r="J144" s="163"/>
      <c r="K144" s="162"/>
      <c r="L144" s="163"/>
      <c r="M144" s="162"/>
      <c r="N144" s="164"/>
      <c r="O144" s="165">
        <v>32</v>
      </c>
      <c r="P144" s="160" t="s">
        <v>112</v>
      </c>
    </row>
    <row r="145" spans="1:16" s="16" customFormat="1" ht="24.75" customHeight="1">
      <c r="A145" s="159" t="s">
        <v>456</v>
      </c>
      <c r="B145" s="159" t="s">
        <v>211</v>
      </c>
      <c r="C145" s="159" t="s">
        <v>212</v>
      </c>
      <c r="D145" s="160" t="s">
        <v>457</v>
      </c>
      <c r="E145" s="161" t="s">
        <v>704</v>
      </c>
      <c r="F145" s="159" t="s">
        <v>251</v>
      </c>
      <c r="G145" s="162">
        <v>11.199</v>
      </c>
      <c r="H145" s="162"/>
      <c r="I145" s="162"/>
      <c r="J145" s="163"/>
      <c r="K145" s="162"/>
      <c r="L145" s="163"/>
      <c r="M145" s="162"/>
      <c r="N145" s="164"/>
      <c r="O145" s="165">
        <v>32</v>
      </c>
      <c r="P145" s="160" t="s">
        <v>112</v>
      </c>
    </row>
    <row r="146" spans="1:16" s="16" customFormat="1" ht="20.25" customHeight="1">
      <c r="A146" s="159" t="s">
        <v>458</v>
      </c>
      <c r="B146" s="159" t="s">
        <v>211</v>
      </c>
      <c r="C146" s="159" t="s">
        <v>212</v>
      </c>
      <c r="D146" s="160" t="s">
        <v>459</v>
      </c>
      <c r="E146" s="161" t="s">
        <v>705</v>
      </c>
      <c r="F146" s="159" t="s">
        <v>251</v>
      </c>
      <c r="G146" s="162">
        <v>4.998</v>
      </c>
      <c r="H146" s="162"/>
      <c r="I146" s="162"/>
      <c r="J146" s="163"/>
      <c r="K146" s="162"/>
      <c r="L146" s="163"/>
      <c r="M146" s="162"/>
      <c r="N146" s="164"/>
      <c r="O146" s="165">
        <v>32</v>
      </c>
      <c r="P146" s="160" t="s">
        <v>112</v>
      </c>
    </row>
    <row r="147" spans="1:16" s="16" customFormat="1" ht="13.5" customHeight="1">
      <c r="A147" s="153" t="s">
        <v>460</v>
      </c>
      <c r="B147" s="153" t="s">
        <v>107</v>
      </c>
      <c r="C147" s="153" t="s">
        <v>443</v>
      </c>
      <c r="D147" s="16" t="s">
        <v>461</v>
      </c>
      <c r="E147" s="154" t="s">
        <v>462</v>
      </c>
      <c r="F147" s="153" t="s">
        <v>44</v>
      </c>
      <c r="G147" s="155"/>
      <c r="H147" s="155"/>
      <c r="I147" s="155"/>
      <c r="J147" s="156"/>
      <c r="K147" s="155"/>
      <c r="L147" s="156"/>
      <c r="M147" s="155"/>
      <c r="N147" s="157"/>
      <c r="O147" s="158">
        <v>16</v>
      </c>
      <c r="P147" s="16" t="s">
        <v>112</v>
      </c>
    </row>
    <row r="148" spans="2:16" s="131" customFormat="1" ht="12.75" customHeight="1">
      <c r="B148" s="135" t="s">
        <v>61</v>
      </c>
      <c r="D148" s="136" t="s">
        <v>463</v>
      </c>
      <c r="E148" s="136" t="s">
        <v>464</v>
      </c>
      <c r="I148" s="137"/>
      <c r="K148" s="137"/>
      <c r="M148" s="137"/>
      <c r="P148" s="136" t="s">
        <v>105</v>
      </c>
    </row>
    <row r="149" spans="1:16" s="16" customFormat="1" ht="13.5" customHeight="1">
      <c r="A149" s="153" t="s">
        <v>465</v>
      </c>
      <c r="B149" s="153" t="s">
        <v>107</v>
      </c>
      <c r="C149" s="153" t="s">
        <v>463</v>
      </c>
      <c r="D149" s="16" t="s">
        <v>466</v>
      </c>
      <c r="E149" s="154" t="s">
        <v>467</v>
      </c>
      <c r="F149" s="153" t="s">
        <v>139</v>
      </c>
      <c r="G149" s="155">
        <v>70.6</v>
      </c>
      <c r="H149" s="155"/>
      <c r="I149" s="155"/>
      <c r="J149" s="156"/>
      <c r="K149" s="155"/>
      <c r="L149" s="156"/>
      <c r="M149" s="155"/>
      <c r="N149" s="157"/>
      <c r="O149" s="158">
        <v>16</v>
      </c>
      <c r="P149" s="16" t="s">
        <v>112</v>
      </c>
    </row>
    <row r="150" spans="1:16" s="16" customFormat="1" ht="24" customHeight="1">
      <c r="A150" s="153" t="s">
        <v>468</v>
      </c>
      <c r="B150" s="153" t="s">
        <v>107</v>
      </c>
      <c r="C150" s="153" t="s">
        <v>463</v>
      </c>
      <c r="D150" s="16" t="s">
        <v>469</v>
      </c>
      <c r="E150" s="154" t="s">
        <v>470</v>
      </c>
      <c r="F150" s="153" t="s">
        <v>139</v>
      </c>
      <c r="G150" s="155">
        <v>70.6</v>
      </c>
      <c r="H150" s="155"/>
      <c r="I150" s="155"/>
      <c r="J150" s="156"/>
      <c r="K150" s="155"/>
      <c r="L150" s="156"/>
      <c r="M150" s="155"/>
      <c r="N150" s="157"/>
      <c r="O150" s="158">
        <v>16</v>
      </c>
      <c r="P150" s="16" t="s">
        <v>112</v>
      </c>
    </row>
    <row r="151" spans="1:16" s="16" customFormat="1" ht="26.25" customHeight="1">
      <c r="A151" s="153" t="s">
        <v>471</v>
      </c>
      <c r="B151" s="153" t="s">
        <v>107</v>
      </c>
      <c r="C151" s="153" t="s">
        <v>463</v>
      </c>
      <c r="D151" s="16" t="s">
        <v>472</v>
      </c>
      <c r="E151" s="154" t="s">
        <v>706</v>
      </c>
      <c r="F151" s="153" t="s">
        <v>139</v>
      </c>
      <c r="G151" s="155">
        <v>384.65</v>
      </c>
      <c r="H151" s="155"/>
      <c r="I151" s="155"/>
      <c r="J151" s="156"/>
      <c r="K151" s="155"/>
      <c r="L151" s="156"/>
      <c r="M151" s="155"/>
      <c r="N151" s="157"/>
      <c r="O151" s="158">
        <v>16</v>
      </c>
      <c r="P151" s="16" t="s">
        <v>112</v>
      </c>
    </row>
    <row r="152" spans="2:16" s="131" customFormat="1" ht="12.75" customHeight="1">
      <c r="B152" s="135" t="s">
        <v>61</v>
      </c>
      <c r="D152" s="136" t="s">
        <v>473</v>
      </c>
      <c r="E152" s="136" t="s">
        <v>474</v>
      </c>
      <c r="I152" s="137"/>
      <c r="K152" s="137"/>
      <c r="M152" s="137"/>
      <c r="P152" s="136" t="s">
        <v>105</v>
      </c>
    </row>
    <row r="153" spans="1:16" s="16" customFormat="1" ht="24" customHeight="1">
      <c r="A153" s="153" t="s">
        <v>475</v>
      </c>
      <c r="B153" s="153" t="s">
        <v>107</v>
      </c>
      <c r="C153" s="153" t="s">
        <v>473</v>
      </c>
      <c r="D153" s="16" t="s">
        <v>476</v>
      </c>
      <c r="E153" s="154" t="s">
        <v>477</v>
      </c>
      <c r="F153" s="153" t="s">
        <v>139</v>
      </c>
      <c r="G153" s="155">
        <v>121.26</v>
      </c>
      <c r="H153" s="155"/>
      <c r="I153" s="155"/>
      <c r="J153" s="156"/>
      <c r="K153" s="155"/>
      <c r="L153" s="156"/>
      <c r="M153" s="155"/>
      <c r="N153" s="157"/>
      <c r="O153" s="158">
        <v>16</v>
      </c>
      <c r="P153" s="16" t="s">
        <v>112</v>
      </c>
    </row>
    <row r="154" spans="2:16" s="131" customFormat="1" ht="12.75" customHeight="1">
      <c r="B154" s="132" t="s">
        <v>61</v>
      </c>
      <c r="D154" s="133" t="s">
        <v>211</v>
      </c>
      <c r="E154" s="133" t="s">
        <v>478</v>
      </c>
      <c r="I154" s="134"/>
      <c r="K154" s="134"/>
      <c r="M154" s="134"/>
      <c r="P154" s="133" t="s">
        <v>104</v>
      </c>
    </row>
    <row r="155" spans="2:16" s="131" customFormat="1" ht="12.75" customHeight="1">
      <c r="B155" s="135" t="s">
        <v>61</v>
      </c>
      <c r="D155" s="136" t="s">
        <v>479</v>
      </c>
      <c r="E155" s="136" t="s">
        <v>480</v>
      </c>
      <c r="I155" s="137"/>
      <c r="K155" s="137"/>
      <c r="M155" s="137"/>
      <c r="P155" s="136" t="s">
        <v>105</v>
      </c>
    </row>
    <row r="156" spans="1:16" s="16" customFormat="1" ht="24" customHeight="1">
      <c r="A156" s="153" t="s">
        <v>481</v>
      </c>
      <c r="B156" s="153" t="s">
        <v>107</v>
      </c>
      <c r="C156" s="153" t="s">
        <v>482</v>
      </c>
      <c r="D156" s="16" t="s">
        <v>483</v>
      </c>
      <c r="E156" s="154" t="s">
        <v>484</v>
      </c>
      <c r="F156" s="153" t="s">
        <v>251</v>
      </c>
      <c r="G156" s="155">
        <v>4</v>
      </c>
      <c r="H156" s="155"/>
      <c r="I156" s="155"/>
      <c r="J156" s="156"/>
      <c r="K156" s="155"/>
      <c r="L156" s="156"/>
      <c r="M156" s="155"/>
      <c r="N156" s="157"/>
      <c r="O156" s="158">
        <v>64</v>
      </c>
      <c r="P156" s="16" t="s">
        <v>112</v>
      </c>
    </row>
    <row r="157" spans="1:16" s="16" customFormat="1" ht="13.5" customHeight="1">
      <c r="A157" s="159" t="s">
        <v>485</v>
      </c>
      <c r="B157" s="159" t="s">
        <v>211</v>
      </c>
      <c r="C157" s="159" t="s">
        <v>212</v>
      </c>
      <c r="D157" s="160" t="s">
        <v>486</v>
      </c>
      <c r="E157" s="161" t="s">
        <v>487</v>
      </c>
      <c r="F157" s="159" t="s">
        <v>251</v>
      </c>
      <c r="G157" s="162">
        <v>4</v>
      </c>
      <c r="H157" s="162"/>
      <c r="I157" s="162"/>
      <c r="J157" s="163"/>
      <c r="K157" s="162"/>
      <c r="L157" s="163"/>
      <c r="M157" s="162"/>
      <c r="N157" s="164"/>
      <c r="O157" s="165">
        <v>256</v>
      </c>
      <c r="P157" s="160" t="s">
        <v>112</v>
      </c>
    </row>
    <row r="158" spans="1:16" s="16" customFormat="1" ht="24" customHeight="1">
      <c r="A158" s="153" t="s">
        <v>488</v>
      </c>
      <c r="B158" s="153" t="s">
        <v>107</v>
      </c>
      <c r="C158" s="153" t="s">
        <v>482</v>
      </c>
      <c r="D158" s="16" t="s">
        <v>489</v>
      </c>
      <c r="E158" s="154" t="s">
        <v>490</v>
      </c>
      <c r="F158" s="153" t="s">
        <v>251</v>
      </c>
      <c r="G158" s="155">
        <v>12</v>
      </c>
      <c r="H158" s="155"/>
      <c r="I158" s="155"/>
      <c r="J158" s="156"/>
      <c r="K158" s="155"/>
      <c r="L158" s="156"/>
      <c r="M158" s="155"/>
      <c r="N158" s="157"/>
      <c r="O158" s="158">
        <v>64</v>
      </c>
      <c r="P158" s="16" t="s">
        <v>112</v>
      </c>
    </row>
    <row r="159" spans="1:16" s="16" customFormat="1" ht="13.5" customHeight="1">
      <c r="A159" s="153" t="s">
        <v>491</v>
      </c>
      <c r="B159" s="153" t="s">
        <v>107</v>
      </c>
      <c r="C159" s="153" t="s">
        <v>482</v>
      </c>
      <c r="D159" s="16" t="s">
        <v>492</v>
      </c>
      <c r="E159" s="154" t="s">
        <v>493</v>
      </c>
      <c r="F159" s="153" t="s">
        <v>251</v>
      </c>
      <c r="G159" s="155">
        <v>3</v>
      </c>
      <c r="H159" s="155"/>
      <c r="I159" s="155"/>
      <c r="J159" s="156"/>
      <c r="K159" s="155"/>
      <c r="L159" s="156"/>
      <c r="M159" s="155"/>
      <c r="N159" s="157"/>
      <c r="O159" s="158">
        <v>64</v>
      </c>
      <c r="P159" s="16" t="s">
        <v>112</v>
      </c>
    </row>
    <row r="160" spans="1:16" s="16" customFormat="1" ht="13.5" customHeight="1">
      <c r="A160" s="159" t="s">
        <v>494</v>
      </c>
      <c r="B160" s="159" t="s">
        <v>211</v>
      </c>
      <c r="C160" s="159" t="s">
        <v>212</v>
      </c>
      <c r="D160" s="160" t="s">
        <v>495</v>
      </c>
      <c r="E160" s="161" t="s">
        <v>496</v>
      </c>
      <c r="F160" s="159" t="s">
        <v>251</v>
      </c>
      <c r="G160" s="162">
        <v>3</v>
      </c>
      <c r="H160" s="162"/>
      <c r="I160" s="162"/>
      <c r="J160" s="163"/>
      <c r="K160" s="162"/>
      <c r="L160" s="163"/>
      <c r="M160" s="162"/>
      <c r="N160" s="164"/>
      <c r="O160" s="165">
        <v>256</v>
      </c>
      <c r="P160" s="160" t="s">
        <v>112</v>
      </c>
    </row>
    <row r="161" spans="1:16" s="16" customFormat="1" ht="13.5" customHeight="1">
      <c r="A161" s="153" t="s">
        <v>497</v>
      </c>
      <c r="B161" s="153" t="s">
        <v>107</v>
      </c>
      <c r="C161" s="153" t="s">
        <v>482</v>
      </c>
      <c r="D161" s="16" t="s">
        <v>498</v>
      </c>
      <c r="E161" s="154" t="s">
        <v>499</v>
      </c>
      <c r="F161" s="153" t="s">
        <v>251</v>
      </c>
      <c r="G161" s="155">
        <v>1</v>
      </c>
      <c r="H161" s="155"/>
      <c r="I161" s="155"/>
      <c r="J161" s="156"/>
      <c r="K161" s="155"/>
      <c r="L161" s="156"/>
      <c r="M161" s="155"/>
      <c r="N161" s="157"/>
      <c r="O161" s="158">
        <v>64</v>
      </c>
      <c r="P161" s="16" t="s">
        <v>112</v>
      </c>
    </row>
    <row r="162" spans="1:16" s="16" customFormat="1" ht="13.5" customHeight="1">
      <c r="A162" s="159" t="s">
        <v>500</v>
      </c>
      <c r="B162" s="159" t="s">
        <v>211</v>
      </c>
      <c r="C162" s="159" t="s">
        <v>212</v>
      </c>
      <c r="D162" s="160" t="s">
        <v>501</v>
      </c>
      <c r="E162" s="161" t="s">
        <v>502</v>
      </c>
      <c r="F162" s="159" t="s">
        <v>251</v>
      </c>
      <c r="G162" s="162">
        <v>1</v>
      </c>
      <c r="H162" s="162"/>
      <c r="I162" s="162"/>
      <c r="J162" s="163"/>
      <c r="K162" s="162"/>
      <c r="L162" s="163"/>
      <c r="M162" s="162"/>
      <c r="N162" s="164"/>
      <c r="O162" s="165">
        <v>256</v>
      </c>
      <c r="P162" s="160" t="s">
        <v>112</v>
      </c>
    </row>
    <row r="163" spans="1:16" s="16" customFormat="1" ht="24" customHeight="1">
      <c r="A163" s="153" t="s">
        <v>503</v>
      </c>
      <c r="B163" s="153" t="s">
        <v>107</v>
      </c>
      <c r="C163" s="153" t="s">
        <v>482</v>
      </c>
      <c r="D163" s="16" t="s">
        <v>504</v>
      </c>
      <c r="E163" s="154" t="s">
        <v>505</v>
      </c>
      <c r="F163" s="153" t="s">
        <v>251</v>
      </c>
      <c r="G163" s="155">
        <v>6</v>
      </c>
      <c r="H163" s="155"/>
      <c r="I163" s="155"/>
      <c r="J163" s="156"/>
      <c r="K163" s="155"/>
      <c r="L163" s="156"/>
      <c r="M163" s="155"/>
      <c r="N163" s="157"/>
      <c r="O163" s="158">
        <v>64</v>
      </c>
      <c r="P163" s="16" t="s">
        <v>112</v>
      </c>
    </row>
    <row r="164" spans="1:16" s="16" customFormat="1" ht="13.5" customHeight="1">
      <c r="A164" s="153" t="s">
        <v>506</v>
      </c>
      <c r="B164" s="153" t="s">
        <v>107</v>
      </c>
      <c r="C164" s="153" t="s">
        <v>482</v>
      </c>
      <c r="D164" s="16" t="s">
        <v>507</v>
      </c>
      <c r="E164" s="154" t="s">
        <v>508</v>
      </c>
      <c r="F164" s="153" t="s">
        <v>247</v>
      </c>
      <c r="G164" s="155">
        <v>157</v>
      </c>
      <c r="H164" s="155"/>
      <c r="I164" s="155"/>
      <c r="J164" s="156"/>
      <c r="K164" s="155"/>
      <c r="L164" s="156"/>
      <c r="M164" s="155"/>
      <c r="N164" s="157"/>
      <c r="O164" s="158">
        <v>64</v>
      </c>
      <c r="P164" s="16" t="s">
        <v>112</v>
      </c>
    </row>
    <row r="165" spans="1:16" s="16" customFormat="1" ht="13.5" customHeight="1">
      <c r="A165" s="159" t="s">
        <v>509</v>
      </c>
      <c r="B165" s="159" t="s">
        <v>211</v>
      </c>
      <c r="C165" s="159" t="s">
        <v>212</v>
      </c>
      <c r="D165" s="160" t="s">
        <v>510</v>
      </c>
      <c r="E165" s="161" t="s">
        <v>511</v>
      </c>
      <c r="F165" s="159" t="s">
        <v>247</v>
      </c>
      <c r="G165" s="162">
        <v>66</v>
      </c>
      <c r="H165" s="162"/>
      <c r="I165" s="162"/>
      <c r="J165" s="163"/>
      <c r="K165" s="162"/>
      <c r="L165" s="163"/>
      <c r="M165" s="162"/>
      <c r="N165" s="164"/>
      <c r="O165" s="165">
        <v>256</v>
      </c>
      <c r="P165" s="160" t="s">
        <v>112</v>
      </c>
    </row>
    <row r="166" spans="1:16" s="16" customFormat="1" ht="13.5" customHeight="1">
      <c r="A166" s="153" t="s">
        <v>512</v>
      </c>
      <c r="B166" s="153" t="s">
        <v>107</v>
      </c>
      <c r="C166" s="153" t="s">
        <v>482</v>
      </c>
      <c r="D166" s="16" t="s">
        <v>513</v>
      </c>
      <c r="E166" s="154" t="s">
        <v>514</v>
      </c>
      <c r="F166" s="153" t="s">
        <v>251</v>
      </c>
      <c r="G166" s="155">
        <v>0</v>
      </c>
      <c r="H166" s="155"/>
      <c r="I166" s="155"/>
      <c r="J166" s="156"/>
      <c r="K166" s="155"/>
      <c r="L166" s="156"/>
      <c r="M166" s="155"/>
      <c r="N166" s="157"/>
      <c r="O166" s="158">
        <v>64</v>
      </c>
      <c r="P166" s="16" t="s">
        <v>112</v>
      </c>
    </row>
    <row r="167" spans="1:16" s="16" customFormat="1" ht="13.5" customHeight="1">
      <c r="A167" s="153" t="s">
        <v>515</v>
      </c>
      <c r="B167" s="153" t="s">
        <v>107</v>
      </c>
      <c r="C167" s="153" t="s">
        <v>482</v>
      </c>
      <c r="D167" s="16" t="s">
        <v>516</v>
      </c>
      <c r="E167" s="154" t="s">
        <v>517</v>
      </c>
      <c r="F167" s="153" t="s">
        <v>251</v>
      </c>
      <c r="G167" s="155">
        <v>4</v>
      </c>
      <c r="H167" s="155"/>
      <c r="I167" s="155"/>
      <c r="J167" s="156"/>
      <c r="K167" s="155"/>
      <c r="L167" s="156"/>
      <c r="M167" s="155"/>
      <c r="N167" s="157"/>
      <c r="O167" s="158">
        <v>4</v>
      </c>
      <c r="P167" s="16" t="s">
        <v>112</v>
      </c>
    </row>
    <row r="168" spans="1:16" s="16" customFormat="1" ht="13.5" customHeight="1">
      <c r="A168" s="153" t="s">
        <v>518</v>
      </c>
      <c r="B168" s="153" t="s">
        <v>107</v>
      </c>
      <c r="C168" s="153" t="s">
        <v>482</v>
      </c>
      <c r="D168" s="16" t="s">
        <v>519</v>
      </c>
      <c r="E168" s="154" t="s">
        <v>520</v>
      </c>
      <c r="F168" s="153" t="s">
        <v>247</v>
      </c>
      <c r="G168" s="155">
        <v>31</v>
      </c>
      <c r="H168" s="155"/>
      <c r="I168" s="155"/>
      <c r="J168" s="156"/>
      <c r="K168" s="155"/>
      <c r="L168" s="156"/>
      <c r="M168" s="155"/>
      <c r="N168" s="157"/>
      <c r="O168" s="158">
        <v>4</v>
      </c>
      <c r="P168" s="16" t="s">
        <v>112</v>
      </c>
    </row>
    <row r="169" spans="1:16" s="16" customFormat="1" ht="13.5" customHeight="1">
      <c r="A169" s="153" t="s">
        <v>521</v>
      </c>
      <c r="B169" s="153" t="s">
        <v>107</v>
      </c>
      <c r="C169" s="153" t="s">
        <v>482</v>
      </c>
      <c r="D169" s="16" t="s">
        <v>522</v>
      </c>
      <c r="E169" s="154" t="s">
        <v>523</v>
      </c>
      <c r="F169" s="153" t="s">
        <v>44</v>
      </c>
      <c r="G169" s="155">
        <v>40</v>
      </c>
      <c r="H169" s="155"/>
      <c r="I169" s="155"/>
      <c r="J169" s="156"/>
      <c r="K169" s="155"/>
      <c r="L169" s="156"/>
      <c r="M169" s="155"/>
      <c r="N169" s="157"/>
      <c r="O169" s="158">
        <v>64</v>
      </c>
      <c r="P169" s="16" t="s">
        <v>112</v>
      </c>
    </row>
    <row r="170" spans="1:16" s="16" customFormat="1" ht="13.5" customHeight="1">
      <c r="A170" s="153" t="s">
        <v>524</v>
      </c>
      <c r="B170" s="153" t="s">
        <v>107</v>
      </c>
      <c r="C170" s="153" t="s">
        <v>482</v>
      </c>
      <c r="D170" s="16" t="s">
        <v>525</v>
      </c>
      <c r="E170" s="154" t="s">
        <v>526</v>
      </c>
      <c r="F170" s="153" t="s">
        <v>44</v>
      </c>
      <c r="G170" s="155">
        <v>7.35</v>
      </c>
      <c r="H170" s="155"/>
      <c r="I170" s="155"/>
      <c r="J170" s="156"/>
      <c r="K170" s="155"/>
      <c r="L170" s="156"/>
      <c r="M170" s="155"/>
      <c r="N170" s="157"/>
      <c r="O170" s="158">
        <v>64</v>
      </c>
      <c r="P170" s="16" t="s">
        <v>112</v>
      </c>
    </row>
    <row r="171" spans="1:16" s="16" customFormat="1" ht="13.5" customHeight="1">
      <c r="A171" s="153" t="s">
        <v>527</v>
      </c>
      <c r="B171" s="153" t="s">
        <v>107</v>
      </c>
      <c r="C171" s="153" t="s">
        <v>482</v>
      </c>
      <c r="D171" s="16" t="s">
        <v>528</v>
      </c>
      <c r="E171" s="154" t="s">
        <v>529</v>
      </c>
      <c r="F171" s="153" t="s">
        <v>44</v>
      </c>
      <c r="G171" s="155">
        <v>1</v>
      </c>
      <c r="H171" s="155"/>
      <c r="I171" s="155"/>
      <c r="J171" s="156"/>
      <c r="K171" s="155"/>
      <c r="L171" s="156"/>
      <c r="M171" s="155"/>
      <c r="N171" s="157"/>
      <c r="O171" s="158">
        <v>64</v>
      </c>
      <c r="P171" s="16" t="s">
        <v>112</v>
      </c>
    </row>
    <row r="172" spans="1:16" s="16" customFormat="1" ht="13.5" customHeight="1">
      <c r="A172" s="159" t="s">
        <v>530</v>
      </c>
      <c r="B172" s="159" t="s">
        <v>211</v>
      </c>
      <c r="C172" s="159" t="s">
        <v>212</v>
      </c>
      <c r="D172" s="160" t="s">
        <v>531</v>
      </c>
      <c r="E172" s="161" t="s">
        <v>532</v>
      </c>
      <c r="F172" s="159" t="s">
        <v>436</v>
      </c>
      <c r="G172" s="162">
        <v>11</v>
      </c>
      <c r="H172" s="162"/>
      <c r="I172" s="162"/>
      <c r="J172" s="163"/>
      <c r="K172" s="162"/>
      <c r="L172" s="163"/>
      <c r="M172" s="162"/>
      <c r="N172" s="164"/>
      <c r="O172" s="165">
        <v>256</v>
      </c>
      <c r="P172" s="160" t="s">
        <v>112</v>
      </c>
    </row>
    <row r="173" spans="1:16" s="16" customFormat="1" ht="13.5" customHeight="1">
      <c r="A173" s="159" t="s">
        <v>533</v>
      </c>
      <c r="B173" s="159" t="s">
        <v>211</v>
      </c>
      <c r="C173" s="159" t="s">
        <v>212</v>
      </c>
      <c r="D173" s="160" t="s">
        <v>534</v>
      </c>
      <c r="E173" s="161" t="s">
        <v>535</v>
      </c>
      <c r="F173" s="159" t="s">
        <v>247</v>
      </c>
      <c r="G173" s="162">
        <v>63</v>
      </c>
      <c r="H173" s="162"/>
      <c r="I173" s="162"/>
      <c r="J173" s="163"/>
      <c r="K173" s="162"/>
      <c r="L173" s="163"/>
      <c r="M173" s="162"/>
      <c r="N173" s="164"/>
      <c r="O173" s="165">
        <v>256</v>
      </c>
      <c r="P173" s="160" t="s">
        <v>112</v>
      </c>
    </row>
    <row r="174" spans="1:16" s="16" customFormat="1" ht="13.5" customHeight="1">
      <c r="A174" s="159" t="s">
        <v>536</v>
      </c>
      <c r="B174" s="159" t="s">
        <v>211</v>
      </c>
      <c r="C174" s="159" t="s">
        <v>212</v>
      </c>
      <c r="D174" s="160" t="s">
        <v>537</v>
      </c>
      <c r="E174" s="161" t="s">
        <v>538</v>
      </c>
      <c r="F174" s="159" t="s">
        <v>247</v>
      </c>
      <c r="G174" s="162">
        <v>97</v>
      </c>
      <c r="H174" s="162"/>
      <c r="I174" s="162"/>
      <c r="J174" s="163"/>
      <c r="K174" s="162"/>
      <c r="L174" s="163"/>
      <c r="M174" s="162"/>
      <c r="N174" s="164"/>
      <c r="O174" s="165">
        <v>256</v>
      </c>
      <c r="P174" s="160" t="s">
        <v>112</v>
      </c>
    </row>
    <row r="175" spans="1:16" s="16" customFormat="1" ht="13.5" customHeight="1">
      <c r="A175" s="159" t="s">
        <v>539</v>
      </c>
      <c r="B175" s="159" t="s">
        <v>211</v>
      </c>
      <c r="C175" s="159" t="s">
        <v>212</v>
      </c>
      <c r="D175" s="160" t="s">
        <v>540</v>
      </c>
      <c r="E175" s="161" t="s">
        <v>541</v>
      </c>
      <c r="F175" s="159" t="s">
        <v>251</v>
      </c>
      <c r="G175" s="162">
        <v>0</v>
      </c>
      <c r="H175" s="162"/>
      <c r="I175" s="162"/>
      <c r="J175" s="163"/>
      <c r="K175" s="162"/>
      <c r="L175" s="163"/>
      <c r="M175" s="162"/>
      <c r="N175" s="164"/>
      <c r="O175" s="165">
        <v>256</v>
      </c>
      <c r="P175" s="160" t="s">
        <v>112</v>
      </c>
    </row>
    <row r="176" spans="2:16" s="131" customFormat="1" ht="12.75" customHeight="1">
      <c r="B176" s="135" t="s">
        <v>61</v>
      </c>
      <c r="D176" s="136" t="s">
        <v>542</v>
      </c>
      <c r="E176" s="136" t="s">
        <v>543</v>
      </c>
      <c r="I176" s="137"/>
      <c r="K176" s="137"/>
      <c r="M176" s="137"/>
      <c r="P176" s="136" t="s">
        <v>105</v>
      </c>
    </row>
    <row r="177" spans="1:16" s="16" customFormat="1" ht="13.5" customHeight="1">
      <c r="A177" s="153" t="s">
        <v>544</v>
      </c>
      <c r="B177" s="153" t="s">
        <v>107</v>
      </c>
      <c r="C177" s="153" t="s">
        <v>545</v>
      </c>
      <c r="D177" s="16" t="s">
        <v>546</v>
      </c>
      <c r="E177" s="154" t="s">
        <v>547</v>
      </c>
      <c r="F177" s="153" t="s">
        <v>251</v>
      </c>
      <c r="G177" s="155">
        <v>1</v>
      </c>
      <c r="H177" s="155"/>
      <c r="I177" s="155"/>
      <c r="J177" s="156"/>
      <c r="K177" s="155"/>
      <c r="L177" s="156"/>
      <c r="M177" s="155"/>
      <c r="N177" s="157"/>
      <c r="O177" s="158">
        <v>64</v>
      </c>
      <c r="P177" s="16" t="s">
        <v>112</v>
      </c>
    </row>
    <row r="178" spans="1:16" s="16" customFormat="1" ht="13.5" customHeight="1">
      <c r="A178" s="159" t="s">
        <v>548</v>
      </c>
      <c r="B178" s="159" t="s">
        <v>211</v>
      </c>
      <c r="C178" s="159" t="s">
        <v>212</v>
      </c>
      <c r="D178" s="160" t="s">
        <v>549</v>
      </c>
      <c r="E178" s="161" t="s">
        <v>550</v>
      </c>
      <c r="F178" s="159" t="s">
        <v>251</v>
      </c>
      <c r="G178" s="162">
        <v>4</v>
      </c>
      <c r="H178" s="162"/>
      <c r="I178" s="162"/>
      <c r="J178" s="163"/>
      <c r="K178" s="162"/>
      <c r="L178" s="163"/>
      <c r="M178" s="162"/>
      <c r="N178" s="164"/>
      <c r="O178" s="165">
        <v>256</v>
      </c>
      <c r="P178" s="160" t="s">
        <v>112</v>
      </c>
    </row>
    <row r="179" spans="1:16" s="16" customFormat="1" ht="13.5" customHeight="1">
      <c r="A179" s="159" t="s">
        <v>551</v>
      </c>
      <c r="B179" s="159" t="s">
        <v>211</v>
      </c>
      <c r="C179" s="159" t="s">
        <v>212</v>
      </c>
      <c r="D179" s="160" t="s">
        <v>552</v>
      </c>
      <c r="E179" s="161" t="s">
        <v>553</v>
      </c>
      <c r="F179" s="159" t="s">
        <v>251</v>
      </c>
      <c r="G179" s="162">
        <v>2</v>
      </c>
      <c r="H179" s="162"/>
      <c r="I179" s="162"/>
      <c r="J179" s="163"/>
      <c r="K179" s="162"/>
      <c r="L179" s="163"/>
      <c r="M179" s="162"/>
      <c r="N179" s="164"/>
      <c r="O179" s="165">
        <v>256</v>
      </c>
      <c r="P179" s="160" t="s">
        <v>112</v>
      </c>
    </row>
    <row r="180" spans="1:16" s="16" customFormat="1" ht="13.5" customHeight="1">
      <c r="A180" s="159" t="s">
        <v>554</v>
      </c>
      <c r="B180" s="159" t="s">
        <v>211</v>
      </c>
      <c r="C180" s="159" t="s">
        <v>212</v>
      </c>
      <c r="D180" s="160" t="s">
        <v>555</v>
      </c>
      <c r="E180" s="161" t="s">
        <v>556</v>
      </c>
      <c r="F180" s="159" t="s">
        <v>251</v>
      </c>
      <c r="G180" s="162">
        <v>1</v>
      </c>
      <c r="H180" s="162"/>
      <c r="I180" s="162"/>
      <c r="J180" s="163"/>
      <c r="K180" s="162"/>
      <c r="L180" s="163"/>
      <c r="M180" s="162"/>
      <c r="N180" s="164"/>
      <c r="O180" s="165">
        <v>256</v>
      </c>
      <c r="P180" s="160" t="s">
        <v>112</v>
      </c>
    </row>
    <row r="181" spans="1:16" s="16" customFormat="1" ht="13.5" customHeight="1">
      <c r="A181" s="159" t="s">
        <v>557</v>
      </c>
      <c r="B181" s="159" t="s">
        <v>211</v>
      </c>
      <c r="C181" s="159" t="s">
        <v>212</v>
      </c>
      <c r="D181" s="160" t="s">
        <v>558</v>
      </c>
      <c r="E181" s="161" t="s">
        <v>559</v>
      </c>
      <c r="F181" s="159" t="s">
        <v>251</v>
      </c>
      <c r="G181" s="162">
        <v>4</v>
      </c>
      <c r="H181" s="162"/>
      <c r="I181" s="162"/>
      <c r="J181" s="163"/>
      <c r="K181" s="162"/>
      <c r="L181" s="163"/>
      <c r="M181" s="162"/>
      <c r="N181" s="164"/>
      <c r="O181" s="165">
        <v>256</v>
      </c>
      <c r="P181" s="160" t="s">
        <v>112</v>
      </c>
    </row>
    <row r="182" spans="2:16" s="131" customFormat="1" ht="12.75" customHeight="1">
      <c r="B182" s="135" t="s">
        <v>61</v>
      </c>
      <c r="D182" s="136" t="s">
        <v>560</v>
      </c>
      <c r="E182" s="136" t="s">
        <v>561</v>
      </c>
      <c r="I182" s="137"/>
      <c r="K182" s="137"/>
      <c r="M182" s="137"/>
      <c r="P182" s="136" t="s">
        <v>105</v>
      </c>
    </row>
    <row r="183" spans="1:16" s="16" customFormat="1" ht="13.5" customHeight="1">
      <c r="A183" s="153" t="s">
        <v>562</v>
      </c>
      <c r="B183" s="153" t="s">
        <v>107</v>
      </c>
      <c r="C183" s="153" t="s">
        <v>482</v>
      </c>
      <c r="D183" s="16" t="s">
        <v>563</v>
      </c>
      <c r="E183" s="154" t="s">
        <v>564</v>
      </c>
      <c r="F183" s="153" t="s">
        <v>247</v>
      </c>
      <c r="G183" s="155">
        <v>30</v>
      </c>
      <c r="H183" s="155"/>
      <c r="I183" s="155"/>
      <c r="J183" s="156"/>
      <c r="K183" s="155"/>
      <c r="L183" s="156"/>
      <c r="M183" s="155"/>
      <c r="N183" s="157"/>
      <c r="O183" s="158">
        <v>4</v>
      </c>
      <c r="P183" s="16" t="s">
        <v>112</v>
      </c>
    </row>
    <row r="184" spans="1:16" s="16" customFormat="1" ht="24" customHeight="1">
      <c r="A184" s="159" t="s">
        <v>565</v>
      </c>
      <c r="B184" s="159" t="s">
        <v>211</v>
      </c>
      <c r="C184" s="159" t="s">
        <v>212</v>
      </c>
      <c r="D184" s="160" t="s">
        <v>566</v>
      </c>
      <c r="E184" s="161" t="s">
        <v>567</v>
      </c>
      <c r="F184" s="159" t="s">
        <v>436</v>
      </c>
      <c r="G184" s="162">
        <v>31</v>
      </c>
      <c r="H184" s="162"/>
      <c r="I184" s="162"/>
      <c r="J184" s="163"/>
      <c r="K184" s="162"/>
      <c r="L184" s="163"/>
      <c r="M184" s="162"/>
      <c r="N184" s="164"/>
      <c r="O184" s="165">
        <v>8</v>
      </c>
      <c r="P184" s="160" t="s">
        <v>112</v>
      </c>
    </row>
    <row r="185" spans="1:16" s="16" customFormat="1" ht="24" customHeight="1">
      <c r="A185" s="153" t="s">
        <v>568</v>
      </c>
      <c r="B185" s="153" t="s">
        <v>107</v>
      </c>
      <c r="C185" s="153" t="s">
        <v>482</v>
      </c>
      <c r="D185" s="16" t="s">
        <v>569</v>
      </c>
      <c r="E185" s="154" t="s">
        <v>570</v>
      </c>
      <c r="F185" s="153" t="s">
        <v>247</v>
      </c>
      <c r="G185" s="155">
        <v>30</v>
      </c>
      <c r="H185" s="155"/>
      <c r="I185" s="155"/>
      <c r="J185" s="156"/>
      <c r="K185" s="155"/>
      <c r="L185" s="156"/>
      <c r="M185" s="155"/>
      <c r="N185" s="157"/>
      <c r="O185" s="158">
        <v>4</v>
      </c>
      <c r="P185" s="16" t="s">
        <v>112</v>
      </c>
    </row>
    <row r="186" spans="1:16" s="16" customFormat="1" ht="13.5" customHeight="1">
      <c r="A186" s="153" t="s">
        <v>571</v>
      </c>
      <c r="B186" s="153" t="s">
        <v>107</v>
      </c>
      <c r="C186" s="153" t="s">
        <v>482</v>
      </c>
      <c r="D186" s="16" t="s">
        <v>572</v>
      </c>
      <c r="E186" s="154" t="s">
        <v>573</v>
      </c>
      <c r="F186" s="153" t="s">
        <v>111</v>
      </c>
      <c r="G186" s="155">
        <v>1.3</v>
      </c>
      <c r="H186" s="155"/>
      <c r="I186" s="155"/>
      <c r="J186" s="156"/>
      <c r="K186" s="155"/>
      <c r="L186" s="156"/>
      <c r="M186" s="155"/>
      <c r="N186" s="157"/>
      <c r="O186" s="158">
        <v>4</v>
      </c>
      <c r="P186" s="16" t="s">
        <v>112</v>
      </c>
    </row>
    <row r="187" spans="1:16" s="16" customFormat="1" ht="24" customHeight="1">
      <c r="A187" s="153" t="s">
        <v>574</v>
      </c>
      <c r="B187" s="153" t="s">
        <v>107</v>
      </c>
      <c r="C187" s="153" t="s">
        <v>482</v>
      </c>
      <c r="D187" s="16" t="s">
        <v>575</v>
      </c>
      <c r="E187" s="154" t="s">
        <v>576</v>
      </c>
      <c r="F187" s="153" t="s">
        <v>247</v>
      </c>
      <c r="G187" s="155">
        <v>20</v>
      </c>
      <c r="H187" s="155"/>
      <c r="I187" s="155"/>
      <c r="J187" s="156"/>
      <c r="K187" s="155"/>
      <c r="L187" s="156"/>
      <c r="M187" s="155"/>
      <c r="N187" s="157"/>
      <c r="O187" s="158">
        <v>64</v>
      </c>
      <c r="P187" s="16" t="s">
        <v>112</v>
      </c>
    </row>
    <row r="188" spans="1:16" s="16" customFormat="1" ht="13.5" customHeight="1">
      <c r="A188" s="159" t="s">
        <v>577</v>
      </c>
      <c r="B188" s="159" t="s">
        <v>211</v>
      </c>
      <c r="C188" s="159" t="s">
        <v>212</v>
      </c>
      <c r="D188" s="160" t="s">
        <v>578</v>
      </c>
      <c r="E188" s="161" t="s">
        <v>579</v>
      </c>
      <c r="F188" s="159" t="s">
        <v>247</v>
      </c>
      <c r="G188" s="162">
        <v>20</v>
      </c>
      <c r="H188" s="162"/>
      <c r="I188" s="162"/>
      <c r="J188" s="163"/>
      <c r="K188" s="162"/>
      <c r="L188" s="163"/>
      <c r="M188" s="162"/>
      <c r="N188" s="164"/>
      <c r="O188" s="165">
        <v>256</v>
      </c>
      <c r="P188" s="160" t="s">
        <v>112</v>
      </c>
    </row>
    <row r="189" spans="1:16" s="16" customFormat="1" ht="24" customHeight="1">
      <c r="A189" s="153" t="s">
        <v>580</v>
      </c>
      <c r="B189" s="153" t="s">
        <v>107</v>
      </c>
      <c r="C189" s="153" t="s">
        <v>482</v>
      </c>
      <c r="D189" s="16" t="s">
        <v>581</v>
      </c>
      <c r="E189" s="154" t="s">
        <v>582</v>
      </c>
      <c r="F189" s="153" t="s">
        <v>247</v>
      </c>
      <c r="G189" s="155">
        <v>20</v>
      </c>
      <c r="H189" s="155"/>
      <c r="I189" s="155"/>
      <c r="J189" s="156"/>
      <c r="K189" s="155"/>
      <c r="L189" s="156"/>
      <c r="M189" s="155"/>
      <c r="N189" s="157"/>
      <c r="O189" s="158">
        <v>64</v>
      </c>
      <c r="P189" s="16" t="s">
        <v>112</v>
      </c>
    </row>
    <row r="190" spans="1:16" s="16" customFormat="1" ht="24" customHeight="1">
      <c r="A190" s="153" t="s">
        <v>583</v>
      </c>
      <c r="B190" s="153" t="s">
        <v>107</v>
      </c>
      <c r="C190" s="153" t="s">
        <v>482</v>
      </c>
      <c r="D190" s="16" t="s">
        <v>584</v>
      </c>
      <c r="E190" s="154" t="s">
        <v>585</v>
      </c>
      <c r="F190" s="153" t="s">
        <v>247</v>
      </c>
      <c r="G190" s="155">
        <v>121</v>
      </c>
      <c r="H190" s="155"/>
      <c r="I190" s="155"/>
      <c r="J190" s="156"/>
      <c r="K190" s="155"/>
      <c r="L190" s="156"/>
      <c r="M190" s="155"/>
      <c r="N190" s="157"/>
      <c r="O190" s="158">
        <v>64</v>
      </c>
      <c r="P190" s="16" t="s">
        <v>112</v>
      </c>
    </row>
    <row r="191" spans="1:16" s="16" customFormat="1" ht="24" customHeight="1">
      <c r="A191" s="159" t="s">
        <v>586</v>
      </c>
      <c r="B191" s="159" t="s">
        <v>211</v>
      </c>
      <c r="C191" s="159" t="s">
        <v>212</v>
      </c>
      <c r="D191" s="160" t="s">
        <v>587</v>
      </c>
      <c r="E191" s="161" t="s">
        <v>588</v>
      </c>
      <c r="F191" s="159" t="s">
        <v>251</v>
      </c>
      <c r="G191" s="162">
        <v>0</v>
      </c>
      <c r="H191" s="162"/>
      <c r="I191" s="162"/>
      <c r="J191" s="163"/>
      <c r="K191" s="162"/>
      <c r="L191" s="163"/>
      <c r="M191" s="162"/>
      <c r="N191" s="164"/>
      <c r="O191" s="165">
        <v>256</v>
      </c>
      <c r="P191" s="160" t="s">
        <v>112</v>
      </c>
    </row>
    <row r="192" spans="1:16" s="16" customFormat="1" ht="24" customHeight="1">
      <c r="A192" s="159" t="s">
        <v>589</v>
      </c>
      <c r="B192" s="159" t="s">
        <v>211</v>
      </c>
      <c r="C192" s="159" t="s">
        <v>212</v>
      </c>
      <c r="D192" s="160" t="s">
        <v>590</v>
      </c>
      <c r="E192" s="161" t="s">
        <v>591</v>
      </c>
      <c r="F192" s="159" t="s">
        <v>436</v>
      </c>
      <c r="G192" s="162">
        <v>13</v>
      </c>
      <c r="H192" s="162"/>
      <c r="I192" s="162"/>
      <c r="J192" s="163"/>
      <c r="K192" s="162"/>
      <c r="L192" s="163"/>
      <c r="M192" s="162"/>
      <c r="N192" s="164"/>
      <c r="O192" s="165">
        <v>256</v>
      </c>
      <c r="P192" s="160" t="s">
        <v>112</v>
      </c>
    </row>
    <row r="193" spans="1:16" s="16" customFormat="1" ht="13.5" customHeight="1">
      <c r="A193" s="159" t="s">
        <v>592</v>
      </c>
      <c r="B193" s="159" t="s">
        <v>211</v>
      </c>
      <c r="C193" s="159" t="s">
        <v>212</v>
      </c>
      <c r="D193" s="160" t="s">
        <v>593</v>
      </c>
      <c r="E193" s="161" t="s">
        <v>594</v>
      </c>
      <c r="F193" s="159" t="s">
        <v>251</v>
      </c>
      <c r="G193" s="162">
        <v>3</v>
      </c>
      <c r="H193" s="162"/>
      <c r="I193" s="162"/>
      <c r="J193" s="163"/>
      <c r="K193" s="162"/>
      <c r="L193" s="163"/>
      <c r="M193" s="162"/>
      <c r="N193" s="164"/>
      <c r="O193" s="165">
        <v>256</v>
      </c>
      <c r="P193" s="160" t="s">
        <v>112</v>
      </c>
    </row>
    <row r="194" spans="1:16" s="16" customFormat="1" ht="13.5" customHeight="1">
      <c r="A194" s="159" t="s">
        <v>595</v>
      </c>
      <c r="B194" s="159" t="s">
        <v>211</v>
      </c>
      <c r="C194" s="159" t="s">
        <v>212</v>
      </c>
      <c r="D194" s="160" t="s">
        <v>596</v>
      </c>
      <c r="E194" s="161" t="s">
        <v>597</v>
      </c>
      <c r="F194" s="159" t="s">
        <v>251</v>
      </c>
      <c r="G194" s="162">
        <v>3</v>
      </c>
      <c r="H194" s="162"/>
      <c r="I194" s="162"/>
      <c r="J194" s="163"/>
      <c r="K194" s="162"/>
      <c r="L194" s="163"/>
      <c r="M194" s="162"/>
      <c r="N194" s="164"/>
      <c r="O194" s="165">
        <v>256</v>
      </c>
      <c r="P194" s="160" t="s">
        <v>112</v>
      </c>
    </row>
    <row r="195" spans="1:16" s="16" customFormat="1" ht="13.5" customHeight="1">
      <c r="A195" s="159" t="s">
        <v>598</v>
      </c>
      <c r="B195" s="159" t="s">
        <v>211</v>
      </c>
      <c r="C195" s="159" t="s">
        <v>212</v>
      </c>
      <c r="D195" s="160" t="s">
        <v>599</v>
      </c>
      <c r="E195" s="161" t="s">
        <v>600</v>
      </c>
      <c r="F195" s="159" t="s">
        <v>251</v>
      </c>
      <c r="G195" s="162">
        <v>4</v>
      </c>
      <c r="H195" s="162"/>
      <c r="I195" s="162"/>
      <c r="J195" s="163"/>
      <c r="K195" s="162"/>
      <c r="L195" s="163"/>
      <c r="M195" s="162"/>
      <c r="N195" s="164"/>
      <c r="O195" s="165">
        <v>256</v>
      </c>
      <c r="P195" s="160" t="s">
        <v>112</v>
      </c>
    </row>
    <row r="196" spans="1:16" s="16" customFormat="1" ht="13.5" customHeight="1">
      <c r="A196" s="159" t="s">
        <v>601</v>
      </c>
      <c r="B196" s="159" t="s">
        <v>211</v>
      </c>
      <c r="C196" s="159" t="s">
        <v>212</v>
      </c>
      <c r="D196" s="160" t="s">
        <v>602</v>
      </c>
      <c r="E196" s="161" t="s">
        <v>603</v>
      </c>
      <c r="F196" s="159" t="s">
        <v>251</v>
      </c>
      <c r="G196" s="162">
        <v>8</v>
      </c>
      <c r="H196" s="162"/>
      <c r="I196" s="162"/>
      <c r="J196" s="163"/>
      <c r="K196" s="162"/>
      <c r="L196" s="163"/>
      <c r="M196" s="162"/>
      <c r="N196" s="164"/>
      <c r="O196" s="165">
        <v>256</v>
      </c>
      <c r="P196" s="160" t="s">
        <v>112</v>
      </c>
    </row>
    <row r="197" spans="1:16" s="16" customFormat="1" ht="13.5" customHeight="1">
      <c r="A197" s="159" t="s">
        <v>604</v>
      </c>
      <c r="B197" s="159" t="s">
        <v>211</v>
      </c>
      <c r="C197" s="159" t="s">
        <v>212</v>
      </c>
      <c r="D197" s="160" t="s">
        <v>605</v>
      </c>
      <c r="E197" s="161" t="s">
        <v>606</v>
      </c>
      <c r="F197" s="159" t="s">
        <v>251</v>
      </c>
      <c r="G197" s="162">
        <v>3</v>
      </c>
      <c r="H197" s="162"/>
      <c r="I197" s="162"/>
      <c r="J197" s="163"/>
      <c r="K197" s="162"/>
      <c r="L197" s="163"/>
      <c r="M197" s="162"/>
      <c r="N197" s="164"/>
      <c r="O197" s="165">
        <v>256</v>
      </c>
      <c r="P197" s="160" t="s">
        <v>112</v>
      </c>
    </row>
    <row r="198" spans="1:16" s="16" customFormat="1" ht="13.5" customHeight="1">
      <c r="A198" s="159" t="s">
        <v>607</v>
      </c>
      <c r="B198" s="159" t="s">
        <v>211</v>
      </c>
      <c r="C198" s="159" t="s">
        <v>212</v>
      </c>
      <c r="D198" s="160" t="s">
        <v>608</v>
      </c>
      <c r="E198" s="161" t="s">
        <v>609</v>
      </c>
      <c r="F198" s="159" t="s">
        <v>251</v>
      </c>
      <c r="G198" s="162">
        <v>5</v>
      </c>
      <c r="H198" s="162"/>
      <c r="I198" s="162"/>
      <c r="J198" s="163"/>
      <c r="K198" s="162"/>
      <c r="L198" s="163"/>
      <c r="M198" s="162"/>
      <c r="N198" s="164"/>
      <c r="O198" s="165">
        <v>256</v>
      </c>
      <c r="P198" s="160" t="s">
        <v>112</v>
      </c>
    </row>
    <row r="199" spans="1:16" s="16" customFormat="1" ht="13.5" customHeight="1">
      <c r="A199" s="159" t="s">
        <v>610</v>
      </c>
      <c r="B199" s="159" t="s">
        <v>211</v>
      </c>
      <c r="C199" s="159" t="s">
        <v>212</v>
      </c>
      <c r="D199" s="160" t="s">
        <v>611</v>
      </c>
      <c r="E199" s="161" t="s">
        <v>612</v>
      </c>
      <c r="F199" s="159" t="s">
        <v>247</v>
      </c>
      <c r="G199" s="162">
        <v>0</v>
      </c>
      <c r="H199" s="162"/>
      <c r="I199" s="162"/>
      <c r="J199" s="163"/>
      <c r="K199" s="162"/>
      <c r="L199" s="163"/>
      <c r="M199" s="162"/>
      <c r="N199" s="164"/>
      <c r="O199" s="165">
        <v>256</v>
      </c>
      <c r="P199" s="160" t="s">
        <v>112</v>
      </c>
    </row>
    <row r="200" spans="1:16" s="16" customFormat="1" ht="13.5" customHeight="1">
      <c r="A200" s="159" t="s">
        <v>613</v>
      </c>
      <c r="B200" s="159" t="s">
        <v>211</v>
      </c>
      <c r="C200" s="159" t="s">
        <v>212</v>
      </c>
      <c r="D200" s="160" t="s">
        <v>614</v>
      </c>
      <c r="E200" s="161" t="s">
        <v>615</v>
      </c>
      <c r="F200" s="159" t="s">
        <v>251</v>
      </c>
      <c r="G200" s="162">
        <v>5</v>
      </c>
      <c r="H200" s="162"/>
      <c r="I200" s="162"/>
      <c r="J200" s="163"/>
      <c r="K200" s="162"/>
      <c r="L200" s="163"/>
      <c r="M200" s="162"/>
      <c r="N200" s="164"/>
      <c r="O200" s="165">
        <v>256</v>
      </c>
      <c r="P200" s="160" t="s">
        <v>112</v>
      </c>
    </row>
    <row r="201" spans="1:16" s="16" customFormat="1" ht="13.5" customHeight="1">
      <c r="A201" s="159" t="s">
        <v>616</v>
      </c>
      <c r="B201" s="159" t="s">
        <v>211</v>
      </c>
      <c r="C201" s="159" t="s">
        <v>212</v>
      </c>
      <c r="D201" s="160" t="s">
        <v>617</v>
      </c>
      <c r="E201" s="161" t="s">
        <v>618</v>
      </c>
      <c r="F201" s="159" t="s">
        <v>251</v>
      </c>
      <c r="G201" s="162">
        <v>20</v>
      </c>
      <c r="H201" s="162"/>
      <c r="I201" s="162"/>
      <c r="J201" s="163"/>
      <c r="K201" s="162"/>
      <c r="L201" s="163"/>
      <c r="M201" s="162"/>
      <c r="N201" s="164"/>
      <c r="O201" s="165">
        <v>256</v>
      </c>
      <c r="P201" s="160" t="s">
        <v>112</v>
      </c>
    </row>
    <row r="202" spans="1:16" s="16" customFormat="1" ht="24" customHeight="1">
      <c r="A202" s="159" t="s">
        <v>619</v>
      </c>
      <c r="B202" s="159" t="s">
        <v>211</v>
      </c>
      <c r="C202" s="159" t="s">
        <v>212</v>
      </c>
      <c r="D202" s="160" t="s">
        <v>620</v>
      </c>
      <c r="E202" s="161" t="s">
        <v>621</v>
      </c>
      <c r="F202" s="159" t="s">
        <v>251</v>
      </c>
      <c r="G202" s="162">
        <v>23</v>
      </c>
      <c r="H202" s="162"/>
      <c r="I202" s="162"/>
      <c r="J202" s="163"/>
      <c r="K202" s="162"/>
      <c r="L202" s="163"/>
      <c r="M202" s="162"/>
      <c r="N202" s="164"/>
      <c r="O202" s="165">
        <v>256</v>
      </c>
      <c r="P202" s="160" t="s">
        <v>112</v>
      </c>
    </row>
    <row r="203" spans="1:16" s="16" customFormat="1" ht="13.5" customHeight="1">
      <c r="A203" s="153" t="s">
        <v>622</v>
      </c>
      <c r="B203" s="153" t="s">
        <v>107</v>
      </c>
      <c r="C203" s="153" t="s">
        <v>482</v>
      </c>
      <c r="D203" s="16" t="s">
        <v>623</v>
      </c>
      <c r="E203" s="154" t="s">
        <v>624</v>
      </c>
      <c r="F203" s="153" t="s">
        <v>251</v>
      </c>
      <c r="G203" s="155">
        <v>45</v>
      </c>
      <c r="H203" s="155"/>
      <c r="I203" s="155"/>
      <c r="J203" s="156"/>
      <c r="K203" s="155"/>
      <c r="L203" s="156"/>
      <c r="M203" s="155"/>
      <c r="N203" s="157"/>
      <c r="O203" s="158">
        <v>64</v>
      </c>
      <c r="P203" s="16" t="s">
        <v>112</v>
      </c>
    </row>
    <row r="204" spans="1:16" s="16" customFormat="1" ht="24" customHeight="1">
      <c r="A204" s="159" t="s">
        <v>625</v>
      </c>
      <c r="B204" s="159" t="s">
        <v>211</v>
      </c>
      <c r="C204" s="159" t="s">
        <v>212</v>
      </c>
      <c r="D204" s="160" t="s">
        <v>626</v>
      </c>
      <c r="E204" s="161" t="s">
        <v>707</v>
      </c>
      <c r="F204" s="159" t="s">
        <v>251</v>
      </c>
      <c r="G204" s="162">
        <v>45</v>
      </c>
      <c r="H204" s="162"/>
      <c r="I204" s="162"/>
      <c r="J204" s="163"/>
      <c r="K204" s="162"/>
      <c r="L204" s="163"/>
      <c r="M204" s="162"/>
      <c r="N204" s="164"/>
      <c r="O204" s="165">
        <v>256</v>
      </c>
      <c r="P204" s="160" t="s">
        <v>112</v>
      </c>
    </row>
    <row r="205" spans="1:16" s="16" customFormat="1" ht="13.5" customHeight="1">
      <c r="A205" s="153" t="s">
        <v>627</v>
      </c>
      <c r="B205" s="153" t="s">
        <v>107</v>
      </c>
      <c r="C205" s="153" t="s">
        <v>482</v>
      </c>
      <c r="D205" s="16" t="s">
        <v>628</v>
      </c>
      <c r="E205" s="154" t="s">
        <v>629</v>
      </c>
      <c r="F205" s="153" t="s">
        <v>251</v>
      </c>
      <c r="G205" s="155">
        <v>3</v>
      </c>
      <c r="H205" s="155"/>
      <c r="I205" s="155"/>
      <c r="J205" s="156"/>
      <c r="K205" s="155"/>
      <c r="L205" s="156"/>
      <c r="M205" s="155"/>
      <c r="N205" s="157"/>
      <c r="O205" s="158">
        <v>64</v>
      </c>
      <c r="P205" s="16" t="s">
        <v>112</v>
      </c>
    </row>
    <row r="206" spans="1:16" s="16" customFormat="1" ht="24" customHeight="1">
      <c r="A206" s="159" t="s">
        <v>630</v>
      </c>
      <c r="B206" s="159" t="s">
        <v>211</v>
      </c>
      <c r="C206" s="159" t="s">
        <v>212</v>
      </c>
      <c r="D206" s="160" t="s">
        <v>631</v>
      </c>
      <c r="E206" s="161" t="s">
        <v>708</v>
      </c>
      <c r="F206" s="159" t="s">
        <v>251</v>
      </c>
      <c r="G206" s="162">
        <v>3</v>
      </c>
      <c r="H206" s="162"/>
      <c r="I206" s="162"/>
      <c r="J206" s="163"/>
      <c r="K206" s="162"/>
      <c r="L206" s="163"/>
      <c r="M206" s="162"/>
      <c r="N206" s="164"/>
      <c r="O206" s="165">
        <v>256</v>
      </c>
      <c r="P206" s="160" t="s">
        <v>112</v>
      </c>
    </row>
    <row r="207" spans="1:16" s="16" customFormat="1" ht="24" customHeight="1">
      <c r="A207" s="159" t="s">
        <v>632</v>
      </c>
      <c r="B207" s="159" t="s">
        <v>211</v>
      </c>
      <c r="C207" s="159" t="s">
        <v>212</v>
      </c>
      <c r="D207" s="160" t="s">
        <v>633</v>
      </c>
      <c r="E207" s="161" t="s">
        <v>709</v>
      </c>
      <c r="F207" s="159" t="s">
        <v>251</v>
      </c>
      <c r="G207" s="162">
        <v>3</v>
      </c>
      <c r="H207" s="162"/>
      <c r="I207" s="162"/>
      <c r="J207" s="163"/>
      <c r="K207" s="162"/>
      <c r="L207" s="163"/>
      <c r="M207" s="162"/>
      <c r="N207" s="164"/>
      <c r="O207" s="165">
        <v>256</v>
      </c>
      <c r="P207" s="160" t="s">
        <v>112</v>
      </c>
    </row>
    <row r="208" spans="1:16" s="16" customFormat="1" ht="13.5" customHeight="1">
      <c r="A208" s="153" t="s">
        <v>634</v>
      </c>
      <c r="B208" s="153" t="s">
        <v>107</v>
      </c>
      <c r="C208" s="153" t="s">
        <v>482</v>
      </c>
      <c r="D208" s="16" t="s">
        <v>635</v>
      </c>
      <c r="E208" s="154" t="s">
        <v>636</v>
      </c>
      <c r="F208" s="153" t="s">
        <v>251</v>
      </c>
      <c r="G208" s="155">
        <v>20</v>
      </c>
      <c r="H208" s="155"/>
      <c r="I208" s="155"/>
      <c r="J208" s="156"/>
      <c r="K208" s="155"/>
      <c r="L208" s="156"/>
      <c r="M208" s="155"/>
      <c r="N208" s="157"/>
      <c r="O208" s="158">
        <v>64</v>
      </c>
      <c r="P208" s="16" t="s">
        <v>112</v>
      </c>
    </row>
    <row r="209" spans="1:16" s="16" customFormat="1" ht="24" customHeight="1">
      <c r="A209" s="159" t="s">
        <v>637</v>
      </c>
      <c r="B209" s="159" t="s">
        <v>211</v>
      </c>
      <c r="C209" s="159" t="s">
        <v>212</v>
      </c>
      <c r="D209" s="160" t="s">
        <v>638</v>
      </c>
      <c r="E209" s="161" t="s">
        <v>710</v>
      </c>
      <c r="F209" s="159" t="s">
        <v>251</v>
      </c>
      <c r="G209" s="162">
        <v>20</v>
      </c>
      <c r="H209" s="162"/>
      <c r="I209" s="162"/>
      <c r="J209" s="163"/>
      <c r="K209" s="162"/>
      <c r="L209" s="163"/>
      <c r="M209" s="162"/>
      <c r="N209" s="164"/>
      <c r="O209" s="165">
        <v>256</v>
      </c>
      <c r="P209" s="160" t="s">
        <v>112</v>
      </c>
    </row>
    <row r="210" spans="1:16" s="16" customFormat="1" ht="13.5" customHeight="1">
      <c r="A210" s="153" t="s">
        <v>639</v>
      </c>
      <c r="B210" s="153" t="s">
        <v>107</v>
      </c>
      <c r="C210" s="153" t="s">
        <v>482</v>
      </c>
      <c r="D210" s="16" t="s">
        <v>640</v>
      </c>
      <c r="E210" s="154" t="s">
        <v>641</v>
      </c>
      <c r="F210" s="153" t="s">
        <v>251</v>
      </c>
      <c r="G210" s="155">
        <v>28</v>
      </c>
      <c r="H210" s="155"/>
      <c r="I210" s="155"/>
      <c r="J210" s="156"/>
      <c r="K210" s="155"/>
      <c r="L210" s="156"/>
      <c r="M210" s="155"/>
      <c r="N210" s="157"/>
      <c r="O210" s="158">
        <v>64</v>
      </c>
      <c r="P210" s="16" t="s">
        <v>112</v>
      </c>
    </row>
    <row r="211" spans="1:16" s="16" customFormat="1" ht="24" customHeight="1">
      <c r="A211" s="159" t="s">
        <v>642</v>
      </c>
      <c r="B211" s="159" t="s">
        <v>211</v>
      </c>
      <c r="C211" s="159" t="s">
        <v>212</v>
      </c>
      <c r="D211" s="160" t="s">
        <v>643</v>
      </c>
      <c r="E211" s="161" t="s">
        <v>711</v>
      </c>
      <c r="F211" s="159" t="s">
        <v>251</v>
      </c>
      <c r="G211" s="162">
        <v>28</v>
      </c>
      <c r="H211" s="162"/>
      <c r="I211" s="162"/>
      <c r="J211" s="163"/>
      <c r="K211" s="162"/>
      <c r="L211" s="163"/>
      <c r="M211" s="162"/>
      <c r="N211" s="164"/>
      <c r="O211" s="165">
        <v>256</v>
      </c>
      <c r="P211" s="160" t="s">
        <v>112</v>
      </c>
    </row>
    <row r="212" spans="1:16" s="16" customFormat="1" ht="13.5" customHeight="1">
      <c r="A212" s="153" t="s">
        <v>644</v>
      </c>
      <c r="B212" s="153" t="s">
        <v>107</v>
      </c>
      <c r="C212" s="153" t="s">
        <v>482</v>
      </c>
      <c r="D212" s="16" t="s">
        <v>645</v>
      </c>
      <c r="E212" s="154" t="s">
        <v>646</v>
      </c>
      <c r="F212" s="153" t="s">
        <v>251</v>
      </c>
      <c r="G212" s="155">
        <v>10</v>
      </c>
      <c r="H212" s="155"/>
      <c r="I212" s="155"/>
      <c r="J212" s="156"/>
      <c r="K212" s="155"/>
      <c r="L212" s="156"/>
      <c r="M212" s="155"/>
      <c r="N212" s="157"/>
      <c r="O212" s="158">
        <v>64</v>
      </c>
      <c r="P212" s="16" t="s">
        <v>112</v>
      </c>
    </row>
    <row r="213" spans="1:16" s="16" customFormat="1" ht="24" customHeight="1">
      <c r="A213" s="159" t="s">
        <v>647</v>
      </c>
      <c r="B213" s="159" t="s">
        <v>211</v>
      </c>
      <c r="C213" s="159" t="s">
        <v>212</v>
      </c>
      <c r="D213" s="160" t="s">
        <v>648</v>
      </c>
      <c r="E213" s="161" t="s">
        <v>712</v>
      </c>
      <c r="F213" s="159" t="s">
        <v>251</v>
      </c>
      <c r="G213" s="162">
        <v>10</v>
      </c>
      <c r="H213" s="162"/>
      <c r="I213" s="162"/>
      <c r="J213" s="163"/>
      <c r="K213" s="162"/>
      <c r="L213" s="163"/>
      <c r="M213" s="162"/>
      <c r="N213" s="164"/>
      <c r="O213" s="165">
        <v>256</v>
      </c>
      <c r="P213" s="160" t="s">
        <v>112</v>
      </c>
    </row>
    <row r="214" spans="1:16" s="16" customFormat="1" ht="13.5" customHeight="1">
      <c r="A214" s="153" t="s">
        <v>649</v>
      </c>
      <c r="B214" s="153" t="s">
        <v>107</v>
      </c>
      <c r="C214" s="153" t="s">
        <v>482</v>
      </c>
      <c r="D214" s="16" t="s">
        <v>650</v>
      </c>
      <c r="E214" s="154" t="s">
        <v>651</v>
      </c>
      <c r="F214" s="153" t="s">
        <v>251</v>
      </c>
      <c r="G214" s="155">
        <v>94</v>
      </c>
      <c r="H214" s="155"/>
      <c r="I214" s="155"/>
      <c r="J214" s="156"/>
      <c r="K214" s="155"/>
      <c r="L214" s="156"/>
      <c r="M214" s="155"/>
      <c r="N214" s="157"/>
      <c r="O214" s="158">
        <v>64</v>
      </c>
      <c r="P214" s="16" t="s">
        <v>112</v>
      </c>
    </row>
    <row r="215" spans="1:16" s="16" customFormat="1" ht="13.5" customHeight="1">
      <c r="A215" s="159" t="s">
        <v>652</v>
      </c>
      <c r="B215" s="159" t="s">
        <v>211</v>
      </c>
      <c r="C215" s="159" t="s">
        <v>212</v>
      </c>
      <c r="D215" s="160" t="s">
        <v>653</v>
      </c>
      <c r="E215" s="161" t="s">
        <v>713</v>
      </c>
      <c r="F215" s="159" t="s">
        <v>251</v>
      </c>
      <c r="G215" s="162">
        <v>94</v>
      </c>
      <c r="H215" s="162"/>
      <c r="I215" s="162"/>
      <c r="J215" s="163"/>
      <c r="K215" s="162"/>
      <c r="L215" s="163"/>
      <c r="M215" s="162"/>
      <c r="N215" s="164"/>
      <c r="O215" s="165">
        <v>256</v>
      </c>
      <c r="P215" s="160" t="s">
        <v>112</v>
      </c>
    </row>
    <row r="216" spans="1:16" s="16" customFormat="1" ht="13.5" customHeight="1">
      <c r="A216" s="159" t="s">
        <v>654</v>
      </c>
      <c r="B216" s="159" t="s">
        <v>211</v>
      </c>
      <c r="C216" s="159" t="s">
        <v>212</v>
      </c>
      <c r="D216" s="160" t="s">
        <v>655</v>
      </c>
      <c r="E216" s="161" t="s">
        <v>656</v>
      </c>
      <c r="F216" s="159" t="s">
        <v>251</v>
      </c>
      <c r="G216" s="162">
        <v>5</v>
      </c>
      <c r="H216" s="162"/>
      <c r="I216" s="162"/>
      <c r="J216" s="163"/>
      <c r="K216" s="162"/>
      <c r="L216" s="163"/>
      <c r="M216" s="162"/>
      <c r="N216" s="164"/>
      <c r="O216" s="165">
        <v>256</v>
      </c>
      <c r="P216" s="160" t="s">
        <v>112</v>
      </c>
    </row>
    <row r="217" spans="1:16" s="16" customFormat="1" ht="13.5" customHeight="1">
      <c r="A217" s="159" t="s">
        <v>657</v>
      </c>
      <c r="B217" s="159" t="s">
        <v>211</v>
      </c>
      <c r="C217" s="159" t="s">
        <v>212</v>
      </c>
      <c r="D217" s="160" t="s">
        <v>658</v>
      </c>
      <c r="E217" s="161" t="s">
        <v>659</v>
      </c>
      <c r="F217" s="159" t="s">
        <v>251</v>
      </c>
      <c r="G217" s="162">
        <v>6</v>
      </c>
      <c r="H217" s="162"/>
      <c r="I217" s="162"/>
      <c r="J217" s="163"/>
      <c r="K217" s="162"/>
      <c r="L217" s="163"/>
      <c r="M217" s="162"/>
      <c r="N217" s="164"/>
      <c r="O217" s="165">
        <v>256</v>
      </c>
      <c r="P217" s="160" t="s">
        <v>112</v>
      </c>
    </row>
    <row r="218" spans="1:16" s="16" customFormat="1" ht="13.5" customHeight="1">
      <c r="A218" s="159" t="s">
        <v>660</v>
      </c>
      <c r="B218" s="159" t="s">
        <v>211</v>
      </c>
      <c r="C218" s="159" t="s">
        <v>212</v>
      </c>
      <c r="D218" s="160" t="s">
        <v>661</v>
      </c>
      <c r="E218" s="161" t="s">
        <v>662</v>
      </c>
      <c r="F218" s="159" t="s">
        <v>251</v>
      </c>
      <c r="G218" s="162">
        <v>5</v>
      </c>
      <c r="H218" s="162"/>
      <c r="I218" s="162"/>
      <c r="J218" s="163"/>
      <c r="K218" s="162"/>
      <c r="L218" s="163"/>
      <c r="M218" s="162"/>
      <c r="N218" s="164"/>
      <c r="O218" s="165">
        <v>256</v>
      </c>
      <c r="P218" s="160" t="s">
        <v>112</v>
      </c>
    </row>
    <row r="219" spans="1:16" s="16" customFormat="1" ht="13.5" customHeight="1">
      <c r="A219" s="153" t="s">
        <v>663</v>
      </c>
      <c r="B219" s="153" t="s">
        <v>107</v>
      </c>
      <c r="C219" s="153" t="s">
        <v>482</v>
      </c>
      <c r="D219" s="16" t="s">
        <v>664</v>
      </c>
      <c r="E219" s="154" t="s">
        <v>665</v>
      </c>
      <c r="F219" s="153" t="s">
        <v>666</v>
      </c>
      <c r="G219" s="155">
        <v>7</v>
      </c>
      <c r="H219" s="155"/>
      <c r="I219" s="155"/>
      <c r="J219" s="156"/>
      <c r="K219" s="155"/>
      <c r="L219" s="156"/>
      <c r="M219" s="155"/>
      <c r="N219" s="157"/>
      <c r="O219" s="158">
        <v>64</v>
      </c>
      <c r="P219" s="16" t="s">
        <v>112</v>
      </c>
    </row>
    <row r="220" spans="1:16" s="16" customFormat="1" ht="13.5" customHeight="1">
      <c r="A220" s="153" t="s">
        <v>667</v>
      </c>
      <c r="B220" s="153" t="s">
        <v>107</v>
      </c>
      <c r="C220" s="153" t="s">
        <v>482</v>
      </c>
      <c r="D220" s="16" t="s">
        <v>668</v>
      </c>
      <c r="E220" s="154" t="s">
        <v>669</v>
      </c>
      <c r="F220" s="153" t="s">
        <v>44</v>
      </c>
      <c r="G220" s="155">
        <v>10</v>
      </c>
      <c r="H220" s="155"/>
      <c r="I220" s="155"/>
      <c r="J220" s="156"/>
      <c r="K220" s="155"/>
      <c r="L220" s="156"/>
      <c r="M220" s="155"/>
      <c r="N220" s="157"/>
      <c r="O220" s="158">
        <v>64</v>
      </c>
      <c r="P220" s="16" t="s">
        <v>112</v>
      </c>
    </row>
    <row r="221" spans="1:16" s="16" customFormat="1" ht="13.5" customHeight="1">
      <c r="A221" s="153" t="s">
        <v>670</v>
      </c>
      <c r="B221" s="153" t="s">
        <v>107</v>
      </c>
      <c r="C221" s="153" t="s">
        <v>482</v>
      </c>
      <c r="D221" s="16" t="s">
        <v>522</v>
      </c>
      <c r="E221" s="154" t="s">
        <v>523</v>
      </c>
      <c r="F221" s="153" t="s">
        <v>44</v>
      </c>
      <c r="G221" s="155">
        <v>11.774</v>
      </c>
      <c r="H221" s="155"/>
      <c r="I221" s="155"/>
      <c r="J221" s="156"/>
      <c r="K221" s="155"/>
      <c r="L221" s="156"/>
      <c r="M221" s="155"/>
      <c r="N221" s="157"/>
      <c r="O221" s="158">
        <v>64</v>
      </c>
      <c r="P221" s="16" t="s">
        <v>112</v>
      </c>
    </row>
    <row r="222" spans="1:16" s="16" customFormat="1" ht="13.5" customHeight="1">
      <c r="A222" s="153" t="s">
        <v>671</v>
      </c>
      <c r="B222" s="153" t="s">
        <v>107</v>
      </c>
      <c r="C222" s="153" t="s">
        <v>482</v>
      </c>
      <c r="D222" s="16" t="s">
        <v>525</v>
      </c>
      <c r="E222" s="154" t="s">
        <v>526</v>
      </c>
      <c r="F222" s="153" t="s">
        <v>44</v>
      </c>
      <c r="G222" s="155">
        <v>10</v>
      </c>
      <c r="H222" s="155"/>
      <c r="I222" s="155"/>
      <c r="J222" s="156"/>
      <c r="K222" s="155"/>
      <c r="L222" s="156"/>
      <c r="M222" s="155"/>
      <c r="N222" s="157"/>
      <c r="O222" s="158">
        <v>64</v>
      </c>
      <c r="P222" s="16" t="s">
        <v>112</v>
      </c>
    </row>
    <row r="223" spans="1:16" s="16" customFormat="1" ht="13.5" customHeight="1">
      <c r="A223" s="153" t="s">
        <v>672</v>
      </c>
      <c r="B223" s="153" t="s">
        <v>107</v>
      </c>
      <c r="C223" s="153" t="s">
        <v>482</v>
      </c>
      <c r="D223" s="16" t="s">
        <v>673</v>
      </c>
      <c r="E223" s="154" t="s">
        <v>674</v>
      </c>
      <c r="F223" s="153" t="s">
        <v>44</v>
      </c>
      <c r="G223" s="155">
        <v>1</v>
      </c>
      <c r="H223" s="155"/>
      <c r="I223" s="155"/>
      <c r="J223" s="156"/>
      <c r="K223" s="155"/>
      <c r="L223" s="156"/>
      <c r="M223" s="155"/>
      <c r="N223" s="157"/>
      <c r="O223" s="158">
        <v>64</v>
      </c>
      <c r="P223" s="16" t="s">
        <v>112</v>
      </c>
    </row>
    <row r="224" spans="5:13" s="138" customFormat="1" ht="12.75" customHeight="1">
      <c r="E224" s="139" t="s">
        <v>88</v>
      </c>
      <c r="I224" s="140"/>
      <c r="K224" s="140"/>
      <c r="M224" s="140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Melinda Tóthová</cp:lastModifiedBy>
  <cp:lastPrinted>2017-12-08T08:35:31Z</cp:lastPrinted>
  <dcterms:modified xsi:type="dcterms:W3CDTF">2017-12-08T08:35:36Z</dcterms:modified>
  <cp:category/>
  <cp:version/>
  <cp:contentType/>
  <cp:contentStatus/>
</cp:coreProperties>
</file>